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64" windowHeight="12816" activeTab="0"/>
  </bookViews>
  <sheets>
    <sheet name="Лист1" sheetId="1" r:id="rId1"/>
    <sheet name="Лист2" sheetId="2" r:id="rId2"/>
  </sheets>
  <definedNames>
    <definedName name="_xlnm.Print_Area" localSheetId="0">'Лист1'!$A$1:$G$162</definedName>
  </definedNames>
  <calcPr fullCalcOnLoad="1"/>
</workbook>
</file>

<file path=xl/sharedStrings.xml><?xml version="1.0" encoding="utf-8"?>
<sst xmlns="http://schemas.openxmlformats.org/spreadsheetml/2006/main" count="732" uniqueCount="180">
  <si>
    <t>Всего</t>
  </si>
  <si>
    <t>Наименование</t>
  </si>
  <si>
    <t>ЦСР</t>
  </si>
  <si>
    <t>ВР</t>
  </si>
  <si>
    <t>01</t>
  </si>
  <si>
    <t>03</t>
  </si>
  <si>
    <t>05</t>
  </si>
  <si>
    <t>02</t>
  </si>
  <si>
    <t>Сумма руб.</t>
  </si>
  <si>
    <t>0</t>
  </si>
  <si>
    <t>1</t>
  </si>
  <si>
    <t>2</t>
  </si>
  <si>
    <t>3</t>
  </si>
  <si>
    <t>4</t>
  </si>
  <si>
    <t>5</t>
  </si>
  <si>
    <t>Обеспечение первичных мер пожарной безопасности в границах населенных пунктов поселения</t>
  </si>
  <si>
    <t>6</t>
  </si>
  <si>
    <t>7</t>
  </si>
  <si>
    <t>06</t>
  </si>
  <si>
    <t>07</t>
  </si>
  <si>
    <t>08</t>
  </si>
  <si>
    <t>99</t>
  </si>
  <si>
    <t>поселения Отрадненского района</t>
  </si>
  <si>
    <t>Реализация мероприятий по профилактике терроризма и экстремизма</t>
  </si>
  <si>
    <t>Благоустройство территории сельского поселения</t>
  </si>
  <si>
    <t>Мероприятия по укреплению правопорядка, профилактике правонарушений, усилению борьбы с преступностью</t>
  </si>
  <si>
    <t>Мероприятия по пожарной безопасности</t>
  </si>
  <si>
    <t>Образование и организация деятельности административных комиссий</t>
  </si>
  <si>
    <t>00</t>
  </si>
  <si>
    <t>00000</t>
  </si>
  <si>
    <t>00190</t>
  </si>
  <si>
    <t xml:space="preserve">Обеспечение деятельности администрации муниципального образования 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</si>
  <si>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</si>
  <si>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</si>
  <si>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</si>
  <si>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</si>
  <si>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</si>
  <si>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100</t>
  </si>
  <si>
    <t>200</t>
  </si>
  <si>
    <t>800</t>
  </si>
  <si>
    <t>60190</t>
  </si>
  <si>
    <t xml:space="preserve"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 </t>
  </si>
  <si>
    <t>Реализация мероприятий развития территориального общественного самоуправления территории сельского поселения</t>
  </si>
  <si>
    <t>Социальное обеспечение и иные выплаты населению</t>
  </si>
  <si>
    <t>Реализация муниципальных функций, связанных с муниципальным управлением,  владение, пользование и распоряжение имуществом сельского поселения</t>
  </si>
  <si>
    <t>Прочие обязательства муниципального образования</t>
  </si>
  <si>
    <t>11520</t>
  </si>
  <si>
    <t>300</t>
  </si>
  <si>
    <t>10050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</si>
  <si>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</si>
  <si>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</si>
  <si>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10540</t>
  </si>
  <si>
    <t>20590</t>
  </si>
  <si>
    <t>Укрепление правопорядка, профилактика правонарушений, усиление борьбы с преступностью и противодействие коррупции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</si>
  <si>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</si>
  <si>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Противодействие терроризму и экстремизму в муниципальном образовании</t>
  </si>
  <si>
    <t>09560</t>
  </si>
  <si>
    <t>10110</t>
  </si>
  <si>
    <t>Создание необходимых условий для укрепления пожарной безопасности в населенных пунктах</t>
  </si>
  <si>
    <t>10280</t>
  </si>
  <si>
    <t>Реализация мероприятий по обеспечению безопасности людей на водных объектах, охране их жизни и здоровья</t>
  </si>
  <si>
    <t>10040</t>
  </si>
  <si>
    <t>Мероприятия в области охраны, восстановления и использования лесов</t>
  </si>
  <si>
    <t>10500</t>
  </si>
  <si>
    <t>Поддержка сельскохозяйственного производства в Отрадненском районе</t>
  </si>
  <si>
    <t>Реализация мероприятий по поддержке сельскохозяйственного производства</t>
  </si>
  <si>
    <t>10030</t>
  </si>
  <si>
    <t>Муниципальная программа  "Комплексное и устойчивое развитие муниципального образования  в сфере строительства, архитектуры и дорожного хозяйства"</t>
  </si>
  <si>
    <t>Капитальный ремонт, содержание и ремонт автомобильных дорог муниципального образования</t>
  </si>
  <si>
    <t xml:space="preserve">Обеспечение дорожной деятельности в отношении автомобильных дорог общего пользования, а также капитального ремонта 
</t>
  </si>
  <si>
    <t>Содержание и ремонт автомобильных дорог общего пользования населенных пунктов</t>
  </si>
  <si>
    <t>10430</t>
  </si>
  <si>
    <t>Жилище</t>
  </si>
  <si>
    <t>Мероприятия по содержанию жилищного фонда</t>
  </si>
  <si>
    <t>10060</t>
  </si>
  <si>
    <t>11020</t>
  </si>
  <si>
    <t>Коммунальное хозяйство сельского поселения</t>
  </si>
  <si>
    <t>Поддержка коммунального хозяйства</t>
  </si>
  <si>
    <t>10770</t>
  </si>
  <si>
    <t>Повышение уровня благоустройства населенных пунктов Отрадненского района</t>
  </si>
  <si>
    <t>Развитие систем наружного освещения населенных пунктов</t>
  </si>
  <si>
    <t>Реализация мероприятий по благоустройству поселений</t>
  </si>
  <si>
    <t>10130</t>
  </si>
  <si>
    <t>10100</t>
  </si>
  <si>
    <t>Поддержка учреждений культуры в муниципальном образовании</t>
  </si>
  <si>
    <t>Расходы на обеспечение деятельности (оказание услуг) муниципальных учреждений</t>
  </si>
  <si>
    <t>00590</t>
  </si>
  <si>
    <t>11390</t>
  </si>
  <si>
    <t>Реализация мероприятий по развитию физической культуры и спорта</t>
  </si>
  <si>
    <t>10670</t>
  </si>
  <si>
    <t>10900</t>
  </si>
  <si>
    <t>Непрограммное направление расходов органов муниципального образования</t>
  </si>
  <si>
    <t>Иные межбюджетные трансферты о передаче Контрольно-счетной палате муниципального образования Отрадненский район полномочий Контольно-счетного органа сельского поселения Отрадненского района по осуществлению внешнего муниципального финансового контроля</t>
  </si>
  <si>
    <t>Межбюджетные трансферты</t>
  </si>
  <si>
    <t>500</t>
  </si>
  <si>
    <t>Проведение комплекса мероприятий по модернизации, строительству, реконструкции и ремонту объектов водоснабжения населенных пунктов Отрадненского района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</si>
  <si>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</si>
  <si>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Транспорт</t>
  </si>
  <si>
    <t>Мероприятия по организации транспортных услуг</t>
  </si>
  <si>
    <t>10180</t>
  </si>
  <si>
    <t>Муниципальная программа   "Создание условий для развития муниципальной политики в отдельных секторах экономики муниципального образования"</t>
  </si>
  <si>
    <t>Муниципальная программа   "Обеспечение безопасности населения муниципального образования "</t>
  </si>
  <si>
    <t>Муниципальная программа   "Развитие сельского хозяйства и регулирование рынков сельскохозяйственной продукции, сырья и продовольствия "</t>
  </si>
  <si>
    <t>Муниципальная программа   "Развитие культуры  муниципального образования"</t>
  </si>
  <si>
    <t>Муниципальная программа  "Молодежь"</t>
  </si>
  <si>
    <t>Муниципальная программа   "Развитие физической культуры и массового спорта"</t>
  </si>
  <si>
    <t>Осуществление отдельных государственных полномочий</t>
  </si>
  <si>
    <t xml:space="preserve">Обеспечение градостроительной деятельности на территории муниципального образования </t>
  </si>
  <si>
    <t>Утверждение генеральных планов, правил землепользования и застройки, планировка территорий, выдача разрешений на строительство, разрешений на ввод объектов в эксплуатацию, утверждение нормативов градостроительного проектирования, резервирования и изъятие земельных участков, выдача рекомендаций об устранении нарушений в ходе осмотров зданий и сооружений</t>
  </si>
  <si>
    <t>Мероприятия по проведению землеустроительных работ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</si>
  <si>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контроля, а также иных полномочий органов местного самоуправления в соответствии с жилищным законодательством</t>
  </si>
  <si>
    <t>Организация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</si>
  <si>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Социально-культурное развитие и организация досуга населения </t>
  </si>
  <si>
    <t>Обеспечение муниципальной поддержки социально-культурного развития и улучшения качества организации досуга населения Отрадненского района</t>
  </si>
  <si>
    <t>09810</t>
  </si>
  <si>
    <t>Реализация мероприятий в области культуры</t>
  </si>
  <si>
    <t>Обеспечение деятельности муниципальных учреждений культуры, искусства и кинематографии</t>
  </si>
  <si>
    <t>Реализация мероприятий муниципальной программы "Молодежь"</t>
  </si>
  <si>
    <t>Снижение риска чрезвычайных ситуаций природного и техногенного характера, информирование населения в местах массового пребывания людей, об угрозе возникновения чрезвычайных ситуаций межмуниципального и регионального характера</t>
  </si>
  <si>
    <t>Организационные и профилактические мероприятия, мероприятия по минимизации и ликвидации последствий террористических проявлений, информационно-пропагандистское и научно-методическое обеспечение работы по профилактике терроизма и экстремизма</t>
  </si>
  <si>
    <t>к решению Совета Отрадненского сельского</t>
  </si>
  <si>
    <t>Реализация мероприятий развития территориального общественного самоуправления территории Отрадненского  сельского поселения</t>
  </si>
  <si>
    <t>Обеспечение выполнения муниципальных функций в сфере благоустройства</t>
  </si>
  <si>
    <t>Предоставление субсидий бюджетным, автономным учреждениям и иным некоммерческим организациям</t>
  </si>
  <si>
    <t xml:space="preserve">Осуществление платежей по обслуживанию долговых обязательств </t>
  </si>
  <si>
    <t>Процентные платежи по долговым обязательствам</t>
  </si>
  <si>
    <t>Обслуживание государственного (муниципального) долга</t>
  </si>
  <si>
    <t>00520</t>
  </si>
  <si>
    <t>700</t>
  </si>
  <si>
    <t>Муниципальная программа муниципального образования "Социальная поддержка граждан Отрадненского сельского поселения Отрадненского района"</t>
  </si>
  <si>
    <t>Старшее поколение</t>
  </si>
  <si>
    <t>Реализация мероприятий по поддержке деятельности первичной организации ветеранов (пенсионеров, инвалидов) войны, труда, Вооруженных сил и правоохранительных органов</t>
  </si>
  <si>
    <t>09</t>
  </si>
  <si>
    <t>10140</t>
  </si>
  <si>
    <t>Муниципальная программа «Развитие общественной инфраструктуры Отрадненского сельского поселения Отрадненского района"</t>
  </si>
  <si>
    <t>Отдельные мероприятия муниципальных программ</t>
  </si>
  <si>
    <t>Продвижение санаторно-курортных и туристских возможностей</t>
  </si>
  <si>
    <t>Реализация мероприятий муниципальной программы</t>
  </si>
  <si>
    <t>11310</t>
  </si>
  <si>
    <t>Муниципальная программа "Доступная среда в Отрадненском сельском поселении Отрадненского района"</t>
  </si>
  <si>
    <t>11490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</si>
  <si>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</si>
  <si>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 xml:space="preserve">Организация материального, технического и хозяйственного обеспечения деятельности администрации Отрадненского сельского поселения </t>
  </si>
  <si>
    <t>Основные мероприятия муниципальной программы Отрадненского сельского поселения муниципального образования  "Развитие физической культуры и массового спорта"</t>
  </si>
  <si>
    <t>Создание необходимых условий для сохранения и улучшения физического здоровья жителей Отрадненского сельского поселения,  создание условий для регулярных занятий физической культурой и спортом различных слоев населения</t>
  </si>
  <si>
    <t>Основные мероприятия муниципальной программы Отрадненского сельского поселения "Молодежь "</t>
  </si>
  <si>
    <t>Развитие и реализация потенциала молодежи Отрадненского сельского поселения</t>
  </si>
  <si>
    <t>Основные мероприятия муниципальной программы Отрадненского сельского поселения "Развитие сельского хозяйства и регулирование рынков сельскохозяйственной продукции, сырья и продовольствия"</t>
  </si>
  <si>
    <t>ПРИЛОЖЕНИЕ № 6</t>
  </si>
  <si>
    <t>12190</t>
  </si>
  <si>
    <t>Передача полномочий органу внутреннего муниципального финансового контроля муниципального образования Отрадненский район по осуществлению внутреннего муниципального контроля сельских поселений Отрадненского района</t>
  </si>
  <si>
    <t>Передача полномочий Контрольно-счетной палате муниципального образования Отрадненский район по осуществлению внешнего муниципального финансового контроля сельских поселений Отрадненского района</t>
  </si>
  <si>
    <t>11190</t>
  </si>
  <si>
    <t>L5190</t>
  </si>
  <si>
    <t>Поддержка отросли культуры</t>
  </si>
  <si>
    <t>Реализация мероприятий муниципальной программы "Доступная среда"</t>
  </si>
  <si>
    <t>S1050</t>
  </si>
  <si>
    <t>Мероприятия государственной программы Краснодарского края "Доступная среда"</t>
  </si>
  <si>
    <t>от 28.11.2019 № 21</t>
  </si>
  <si>
    <t>Реализация программ формирования современной городской среды</t>
  </si>
  <si>
    <t>F</t>
  </si>
  <si>
    <t>25555</t>
  </si>
  <si>
    <t>Капитальный ремонт, содержание и ремонт автомобильных дорог общего пользования местного значения</t>
  </si>
  <si>
    <t>S2440</t>
  </si>
  <si>
    <t xml:space="preserve">Резервные фонды администрации Отрадненского сельского поселения </t>
  </si>
  <si>
    <t>S0640</t>
  </si>
  <si>
    <t>Укрепление материально-технической базы, техническое оснощение муниципальных учреждений культуры</t>
  </si>
  <si>
    <t>10640</t>
  </si>
  <si>
    <t>Укрепление материально-технической базы, техническое оснощение муниципальных учреждений культуры (местный бюджет)</t>
  </si>
  <si>
    <t>Реализация мероприятий по организации газоснабжения населения</t>
  </si>
  <si>
    <t>10070</t>
  </si>
  <si>
    <t xml:space="preserve">Начальник финансово-экономического отдела </t>
  </si>
  <si>
    <t>администрации Отрадненского поселения</t>
  </si>
  <si>
    <t>Отрадненского района сельского</t>
  </si>
  <si>
    <t>И.В. Пискова</t>
  </si>
  <si>
    <t>Распределение бюджетных ассигнований по целевым статьям (муниципальным программам Отрадненского сельского поселения Отрадненского района и непрограммным направлениям деятельности), группам  видов расходов 
классификации расходов бюджетов на  2020 год</t>
  </si>
  <si>
    <t>ПРИЛОЖЕНИЕ № 3</t>
  </si>
  <si>
    <t>S2980</t>
  </si>
  <si>
    <t>Дополнительная помощь местным бюджетам для решения социально значимых вопросам местного значения</t>
  </si>
  <si>
    <t>от 14.05.2020  № 55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</si>
</sst>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"/>
    <numFmt numFmtId="176" formatCode="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;[Red]#,##0.00"/>
    <numFmt numFmtId="184" formatCode="0.00;[Red]0.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4.5"/>
      <name val="Times New Roman"/>
      <family val="1"/>
    </font>
    <font>
      <sz val="14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.5"/>
      <color indexed="8"/>
      <name val="Arial Cyr"/>
      <family val="0"/>
    </font>
    <font>
      <sz val="14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sz val="14.5"/>
      <color theme="1"/>
      <name val="Arial Cyr"/>
      <family val="0"/>
    </font>
    <font>
      <sz val="14.5"/>
      <color theme="1"/>
      <name val="Times New Roman"/>
      <family val="1"/>
    </font>
    <font>
      <sz val="14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4" fillId="33" borderId="0" xfId="0" applyNumberFormat="1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" fontId="7" fillId="33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justify" vertical="top" wrapText="1"/>
    </xf>
    <xf numFmtId="49" fontId="5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175" fontId="6" fillId="0" borderId="11" xfId="53" applyNumberFormat="1" applyFont="1" applyFill="1" applyBorder="1" applyAlignment="1" applyProtection="1">
      <alignment horizontal="justify" vertical="top" wrapText="1"/>
      <protection hidden="1"/>
    </xf>
    <xf numFmtId="176" fontId="6" fillId="0" borderId="11" xfId="53" applyNumberFormat="1" applyFont="1" applyFill="1" applyBorder="1" applyAlignment="1" applyProtection="1">
      <alignment horizontal="justify" vertical="top" wrapText="1"/>
      <protection hidden="1"/>
    </xf>
    <xf numFmtId="0" fontId="6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" fontId="52" fillId="33" borderId="11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top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="75" zoomScaleNormal="90" zoomScaleSheetLayoutView="75" zoomScalePageLayoutView="0" workbookViewId="0" topLeftCell="A1">
      <selection activeCell="H12" sqref="H12"/>
    </sheetView>
  </sheetViews>
  <sheetFormatPr defaultColWidth="9.00390625" defaultRowHeight="12.75"/>
  <cols>
    <col min="1" max="1" width="47.125" style="3" customWidth="1"/>
    <col min="2" max="2" width="5.00390625" style="7" customWidth="1"/>
    <col min="3" max="4" width="5.875" style="7" customWidth="1"/>
    <col min="5" max="5" width="9.125" style="8" customWidth="1"/>
    <col min="6" max="6" width="8.00390625" style="10" customWidth="1"/>
    <col min="7" max="7" width="20.375" style="14" customWidth="1"/>
    <col min="8" max="8" width="12.625" style="0" bestFit="1" customWidth="1"/>
    <col min="9" max="9" width="17.00390625" style="0" customWidth="1"/>
    <col min="10" max="10" width="15.25390625" style="0" customWidth="1"/>
  </cols>
  <sheetData>
    <row r="1" spans="1:7" ht="18">
      <c r="A1" s="15"/>
      <c r="B1" s="77" t="s">
        <v>176</v>
      </c>
      <c r="C1" s="77"/>
      <c r="D1" s="77"/>
      <c r="E1" s="77"/>
      <c r="F1" s="77"/>
      <c r="G1" s="77"/>
    </row>
    <row r="2" spans="1:7" ht="18" customHeight="1">
      <c r="A2" s="15"/>
      <c r="B2" s="77" t="s">
        <v>120</v>
      </c>
      <c r="C2" s="77"/>
      <c r="D2" s="77"/>
      <c r="E2" s="77"/>
      <c r="F2" s="77"/>
      <c r="G2" s="77"/>
    </row>
    <row r="3" spans="1:7" ht="18">
      <c r="A3" s="15"/>
      <c r="B3" s="77" t="s">
        <v>22</v>
      </c>
      <c r="C3" s="77"/>
      <c r="D3" s="77"/>
      <c r="E3" s="77"/>
      <c r="F3" s="77"/>
      <c r="G3" s="77"/>
    </row>
    <row r="4" spans="1:7" ht="18">
      <c r="A4" s="15"/>
      <c r="B4" s="77" t="s">
        <v>179</v>
      </c>
      <c r="C4" s="77"/>
      <c r="D4" s="77"/>
      <c r="E4" s="77"/>
      <c r="F4" s="77"/>
      <c r="G4" s="77"/>
    </row>
    <row r="5" spans="1:7" ht="0.75" customHeight="1" hidden="1">
      <c r="A5" s="17"/>
      <c r="B5" s="17"/>
      <c r="C5" s="17"/>
      <c r="D5" s="17"/>
      <c r="E5" s="17"/>
      <c r="F5" s="17"/>
      <c r="G5" s="17"/>
    </row>
    <row r="6" spans="1:7" ht="15" customHeight="1">
      <c r="A6" s="17"/>
      <c r="B6" s="17"/>
      <c r="C6" s="17"/>
      <c r="D6" s="17"/>
      <c r="E6" s="17"/>
      <c r="F6" s="17"/>
      <c r="G6" s="17"/>
    </row>
    <row r="7" spans="1:7" ht="20.25" customHeight="1">
      <c r="A7" s="15"/>
      <c r="B7" s="77" t="s">
        <v>148</v>
      </c>
      <c r="C7" s="77"/>
      <c r="D7" s="77"/>
      <c r="E7" s="77"/>
      <c r="F7" s="77"/>
      <c r="G7" s="77"/>
    </row>
    <row r="8" spans="1:7" ht="17.25" customHeight="1">
      <c r="A8" s="15"/>
      <c r="B8" s="77" t="s">
        <v>120</v>
      </c>
      <c r="C8" s="77"/>
      <c r="D8" s="77"/>
      <c r="E8" s="77"/>
      <c r="F8" s="77"/>
      <c r="G8" s="77"/>
    </row>
    <row r="9" spans="1:7" ht="17.25" customHeight="1">
      <c r="A9" s="15"/>
      <c r="B9" s="77" t="s">
        <v>22</v>
      </c>
      <c r="C9" s="77"/>
      <c r="D9" s="77"/>
      <c r="E9" s="77"/>
      <c r="F9" s="77"/>
      <c r="G9" s="77"/>
    </row>
    <row r="10" spans="1:7" ht="17.25" customHeight="1">
      <c r="A10" s="15"/>
      <c r="B10" s="77" t="s">
        <v>158</v>
      </c>
      <c r="C10" s="77"/>
      <c r="D10" s="77"/>
      <c r="E10" s="77"/>
      <c r="F10" s="77"/>
      <c r="G10" s="77"/>
    </row>
    <row r="11" spans="1:7" ht="17.25" customHeight="1">
      <c r="A11" s="15"/>
      <c r="B11" s="16"/>
      <c r="C11" s="77"/>
      <c r="D11" s="77"/>
      <c r="E11" s="77"/>
      <c r="F11" s="77"/>
      <c r="G11" s="77"/>
    </row>
    <row r="12" spans="1:7" ht="90" customHeight="1">
      <c r="A12" s="80" t="s">
        <v>175</v>
      </c>
      <c r="B12" s="81"/>
      <c r="C12" s="81"/>
      <c r="D12" s="81"/>
      <c r="E12" s="81"/>
      <c r="F12" s="81"/>
      <c r="G12" s="81"/>
    </row>
    <row r="13" spans="1:7" ht="21.75" customHeight="1">
      <c r="A13" s="18"/>
      <c r="B13" s="19"/>
      <c r="C13" s="19"/>
      <c r="D13" s="19"/>
      <c r="E13" s="19"/>
      <c r="F13" s="20"/>
      <c r="G13" s="21"/>
    </row>
    <row r="14" spans="1:7" ht="18">
      <c r="A14" s="22" t="s">
        <v>1</v>
      </c>
      <c r="B14" s="82" t="s">
        <v>2</v>
      </c>
      <c r="C14" s="83"/>
      <c r="D14" s="83"/>
      <c r="E14" s="84"/>
      <c r="F14" s="23" t="s">
        <v>3</v>
      </c>
      <c r="G14" s="24" t="s">
        <v>8</v>
      </c>
    </row>
    <row r="15" spans="1:10" ht="20.25" customHeight="1">
      <c r="A15" s="25" t="s">
        <v>0</v>
      </c>
      <c r="B15" s="26"/>
      <c r="C15" s="26"/>
      <c r="D15" s="26"/>
      <c r="E15" s="26"/>
      <c r="F15" s="27"/>
      <c r="G15" s="28">
        <f>G16+G38+G61+G66+G102+G123+G135+G139+G151+G129+G144+G119+G117+G83</f>
        <v>188894425.36</v>
      </c>
      <c r="H15" s="11"/>
      <c r="I15" s="11"/>
      <c r="J15" s="11"/>
    </row>
    <row r="16" spans="1:7" ht="81.75" customHeight="1">
      <c r="A16" s="29" t="s">
        <v>100</v>
      </c>
      <c r="B16" s="26" t="s">
        <v>4</v>
      </c>
      <c r="C16" s="26" t="s">
        <v>9</v>
      </c>
      <c r="D16" s="26" t="s">
        <v>28</v>
      </c>
      <c r="E16" s="26" t="s">
        <v>29</v>
      </c>
      <c r="F16" s="27"/>
      <c r="G16" s="28">
        <f>G17+G25+G29+G33</f>
        <v>19721600</v>
      </c>
    </row>
    <row r="17" spans="1:10" s="1" customFormat="1" ht="57" customHeight="1">
      <c r="A17" s="30" t="s">
        <v>31</v>
      </c>
      <c r="B17" s="26" t="s">
        <v>4</v>
      </c>
      <c r="C17" s="26" t="s">
        <v>10</v>
      </c>
      <c r="D17" s="26" t="s">
        <v>28</v>
      </c>
      <c r="E17" s="26" t="s">
        <v>29</v>
      </c>
      <c r="F17" s="27"/>
      <c r="G17" s="28">
        <f>G18</f>
        <v>13565700</v>
      </c>
      <c r="I17" s="12"/>
      <c r="J17" s="12"/>
    </row>
    <row r="18" spans="1:7" ht="96" customHeight="1">
      <c r="A18" s="31" t="s">
        <v>142</v>
      </c>
      <c r="B18" s="26" t="s">
        <v>4</v>
      </c>
      <c r="C18" s="26" t="s">
        <v>10</v>
      </c>
      <c r="D18" s="26" t="s">
        <v>4</v>
      </c>
      <c r="E18" s="26" t="s">
        <v>29</v>
      </c>
      <c r="F18" s="27"/>
      <c r="G18" s="32">
        <f>G19</f>
        <v>13565700</v>
      </c>
    </row>
    <row r="19" spans="1:7" ht="35.25" customHeight="1">
      <c r="A19" s="33" t="s">
        <v>32</v>
      </c>
      <c r="B19" s="26" t="s">
        <v>4</v>
      </c>
      <c r="C19" s="26" t="s">
        <v>10</v>
      </c>
      <c r="D19" s="26" t="s">
        <v>4</v>
      </c>
      <c r="E19" s="26" t="s">
        <v>30</v>
      </c>
      <c r="F19" s="34"/>
      <c r="G19" s="32">
        <f>G20+G21+G22+G23</f>
        <v>13565700</v>
      </c>
    </row>
    <row r="20" spans="1:7" ht="126" customHeight="1">
      <c r="A20" s="33" t="s">
        <v>33</v>
      </c>
      <c r="B20" s="26" t="s">
        <v>4</v>
      </c>
      <c r="C20" s="26" t="s">
        <v>10</v>
      </c>
      <c r="D20" s="26" t="s">
        <v>4</v>
      </c>
      <c r="E20" s="26" t="s">
        <v>30</v>
      </c>
      <c r="F20" s="34" t="s">
        <v>37</v>
      </c>
      <c r="G20" s="28">
        <f>11951300-498800</f>
        <v>11452500</v>
      </c>
    </row>
    <row r="21" spans="1:7" ht="35.25" customHeight="1">
      <c r="A21" s="33" t="s">
        <v>34</v>
      </c>
      <c r="B21" s="26" t="s">
        <v>4</v>
      </c>
      <c r="C21" s="26" t="s">
        <v>10</v>
      </c>
      <c r="D21" s="26" t="s">
        <v>4</v>
      </c>
      <c r="E21" s="26" t="s">
        <v>30</v>
      </c>
      <c r="F21" s="34" t="s">
        <v>38</v>
      </c>
      <c r="G21" s="28">
        <v>1952200</v>
      </c>
    </row>
    <row r="22" spans="1:7" ht="18" customHeight="1">
      <c r="A22" s="30" t="s">
        <v>35</v>
      </c>
      <c r="B22" s="26" t="s">
        <v>4</v>
      </c>
      <c r="C22" s="26" t="s">
        <v>10</v>
      </c>
      <c r="D22" s="26" t="s">
        <v>4</v>
      </c>
      <c r="E22" s="26" t="s">
        <v>30</v>
      </c>
      <c r="F22" s="34" t="s">
        <v>39</v>
      </c>
      <c r="G22" s="28">
        <v>100000</v>
      </c>
    </row>
    <row r="23" spans="1:7" ht="148.5">
      <c r="A23" s="76" t="s">
        <v>150</v>
      </c>
      <c r="B23" s="26" t="s">
        <v>4</v>
      </c>
      <c r="C23" s="26" t="s">
        <v>10</v>
      </c>
      <c r="D23" s="26" t="s">
        <v>4</v>
      </c>
      <c r="E23" s="26" t="s">
        <v>152</v>
      </c>
      <c r="F23" s="34"/>
      <c r="G23" s="28">
        <v>61000</v>
      </c>
    </row>
    <row r="24" spans="1:7" ht="19.5" customHeight="1">
      <c r="A24" s="30" t="s">
        <v>93</v>
      </c>
      <c r="B24" s="26" t="s">
        <v>4</v>
      </c>
      <c r="C24" s="26" t="s">
        <v>10</v>
      </c>
      <c r="D24" s="26" t="s">
        <v>28</v>
      </c>
      <c r="E24" s="26" t="s">
        <v>152</v>
      </c>
      <c r="F24" s="34" t="s">
        <v>94</v>
      </c>
      <c r="G24" s="28">
        <v>61000</v>
      </c>
    </row>
    <row r="25" spans="1:7" ht="54.75" customHeight="1">
      <c r="A25" s="33" t="s">
        <v>27</v>
      </c>
      <c r="B25" s="26" t="s">
        <v>4</v>
      </c>
      <c r="C25" s="26" t="s">
        <v>13</v>
      </c>
      <c r="D25" s="26" t="s">
        <v>28</v>
      </c>
      <c r="E25" s="26" t="s">
        <v>29</v>
      </c>
      <c r="F25" s="34"/>
      <c r="G25" s="28">
        <f>G26</f>
        <v>7600</v>
      </c>
    </row>
    <row r="26" spans="1:7" ht="42" customHeight="1">
      <c r="A26" s="33" t="s">
        <v>106</v>
      </c>
      <c r="B26" s="26" t="s">
        <v>4</v>
      </c>
      <c r="C26" s="26" t="s">
        <v>13</v>
      </c>
      <c r="D26" s="26" t="s">
        <v>4</v>
      </c>
      <c r="E26" s="26" t="s">
        <v>29</v>
      </c>
      <c r="F26" s="34"/>
      <c r="G26" s="28">
        <f>G27</f>
        <v>7600</v>
      </c>
    </row>
    <row r="27" spans="1:7" ht="99" customHeight="1">
      <c r="A27" s="33" t="s">
        <v>36</v>
      </c>
      <c r="B27" s="35" t="s">
        <v>4</v>
      </c>
      <c r="C27" s="35" t="s">
        <v>13</v>
      </c>
      <c r="D27" s="35" t="s">
        <v>4</v>
      </c>
      <c r="E27" s="35" t="s">
        <v>40</v>
      </c>
      <c r="F27" s="36"/>
      <c r="G27" s="28">
        <f>G28</f>
        <v>7600</v>
      </c>
    </row>
    <row r="28" spans="1:7" ht="58.5" customHeight="1">
      <c r="A28" s="29" t="s">
        <v>34</v>
      </c>
      <c r="B28" s="26" t="s">
        <v>4</v>
      </c>
      <c r="C28" s="26" t="s">
        <v>13</v>
      </c>
      <c r="D28" s="26" t="s">
        <v>4</v>
      </c>
      <c r="E28" s="26" t="s">
        <v>40</v>
      </c>
      <c r="F28" s="34" t="s">
        <v>38</v>
      </c>
      <c r="G28" s="28">
        <v>7600</v>
      </c>
    </row>
    <row r="29" spans="1:7" ht="78" customHeight="1">
      <c r="A29" s="29" t="s">
        <v>121</v>
      </c>
      <c r="B29" s="26" t="s">
        <v>4</v>
      </c>
      <c r="C29" s="26" t="s">
        <v>14</v>
      </c>
      <c r="D29" s="26" t="s">
        <v>28</v>
      </c>
      <c r="E29" s="26" t="s">
        <v>29</v>
      </c>
      <c r="F29" s="34"/>
      <c r="G29" s="28">
        <f>G30</f>
        <v>72000</v>
      </c>
    </row>
    <row r="30" spans="1:7" ht="153" customHeight="1">
      <c r="A30" s="29" t="s">
        <v>41</v>
      </c>
      <c r="B30" s="26" t="s">
        <v>4</v>
      </c>
      <c r="C30" s="26" t="s">
        <v>14</v>
      </c>
      <c r="D30" s="26" t="s">
        <v>4</v>
      </c>
      <c r="E30" s="26" t="s">
        <v>29</v>
      </c>
      <c r="F30" s="34"/>
      <c r="G30" s="28">
        <f>G31</f>
        <v>72000</v>
      </c>
    </row>
    <row r="31" spans="1:7" ht="75.75" customHeight="1">
      <c r="A31" s="29" t="s">
        <v>42</v>
      </c>
      <c r="B31" s="26" t="s">
        <v>4</v>
      </c>
      <c r="C31" s="26" t="s">
        <v>14</v>
      </c>
      <c r="D31" s="26" t="s">
        <v>4</v>
      </c>
      <c r="E31" s="26" t="s">
        <v>46</v>
      </c>
      <c r="F31" s="34"/>
      <c r="G31" s="28">
        <f>G32</f>
        <v>72000</v>
      </c>
    </row>
    <row r="32" spans="1:7" ht="34.5" customHeight="1">
      <c r="A32" s="29" t="s">
        <v>43</v>
      </c>
      <c r="B32" s="26" t="s">
        <v>4</v>
      </c>
      <c r="C32" s="26" t="s">
        <v>14</v>
      </c>
      <c r="D32" s="26" t="s">
        <v>4</v>
      </c>
      <c r="E32" s="26" t="s">
        <v>46</v>
      </c>
      <c r="F32" s="34" t="s">
        <v>47</v>
      </c>
      <c r="G32" s="28">
        <v>72000</v>
      </c>
    </row>
    <row r="33" spans="1:7" ht="65.25" customHeight="1">
      <c r="A33" s="33" t="s">
        <v>44</v>
      </c>
      <c r="B33" s="26" t="s">
        <v>4</v>
      </c>
      <c r="C33" s="26" t="s">
        <v>16</v>
      </c>
      <c r="D33" s="26" t="s">
        <v>28</v>
      </c>
      <c r="E33" s="26" t="s">
        <v>29</v>
      </c>
      <c r="F33" s="34"/>
      <c r="G33" s="28">
        <f>G34</f>
        <v>6076300</v>
      </c>
    </row>
    <row r="34" spans="1:7" ht="98.25" customHeight="1">
      <c r="A34" s="33" t="s">
        <v>44</v>
      </c>
      <c r="B34" s="35" t="s">
        <v>4</v>
      </c>
      <c r="C34" s="35" t="s">
        <v>16</v>
      </c>
      <c r="D34" s="35" t="s">
        <v>4</v>
      </c>
      <c r="E34" s="35" t="s">
        <v>29</v>
      </c>
      <c r="F34" s="37"/>
      <c r="G34" s="28">
        <f>G35</f>
        <v>6076300</v>
      </c>
    </row>
    <row r="35" spans="1:7" ht="42" customHeight="1">
      <c r="A35" s="33" t="s">
        <v>45</v>
      </c>
      <c r="B35" s="35" t="s">
        <v>4</v>
      </c>
      <c r="C35" s="35" t="s">
        <v>16</v>
      </c>
      <c r="D35" s="35" t="s">
        <v>4</v>
      </c>
      <c r="E35" s="35" t="s">
        <v>48</v>
      </c>
      <c r="F35" s="37"/>
      <c r="G35" s="28">
        <f>G36+G37</f>
        <v>6076300</v>
      </c>
    </row>
    <row r="36" spans="1:7" ht="57" customHeight="1">
      <c r="A36" s="33" t="s">
        <v>34</v>
      </c>
      <c r="B36" s="35" t="s">
        <v>4</v>
      </c>
      <c r="C36" s="35" t="s">
        <v>16</v>
      </c>
      <c r="D36" s="35" t="s">
        <v>4</v>
      </c>
      <c r="E36" s="35" t="s">
        <v>48</v>
      </c>
      <c r="F36" s="37">
        <v>200</v>
      </c>
      <c r="G36" s="28">
        <f>3000000+498800</f>
        <v>3498800</v>
      </c>
    </row>
    <row r="37" spans="1:7" ht="57" customHeight="1">
      <c r="A37" s="38" t="s">
        <v>123</v>
      </c>
      <c r="B37" s="35" t="s">
        <v>4</v>
      </c>
      <c r="C37" s="35" t="s">
        <v>16</v>
      </c>
      <c r="D37" s="35" t="s">
        <v>4</v>
      </c>
      <c r="E37" s="35" t="s">
        <v>48</v>
      </c>
      <c r="F37" s="37">
        <v>600</v>
      </c>
      <c r="G37" s="28">
        <f>2000000+577500</f>
        <v>2577500</v>
      </c>
    </row>
    <row r="38" spans="1:7" ht="77.25" customHeight="1">
      <c r="A38" s="33" t="s">
        <v>101</v>
      </c>
      <c r="B38" s="26" t="s">
        <v>7</v>
      </c>
      <c r="C38" s="26" t="s">
        <v>9</v>
      </c>
      <c r="D38" s="26" t="s">
        <v>28</v>
      </c>
      <c r="E38" s="26" t="s">
        <v>29</v>
      </c>
      <c r="F38" s="34"/>
      <c r="G38" s="28">
        <f>G39+G49+G53+G57</f>
        <v>166150</v>
      </c>
    </row>
    <row r="39" spans="1:7" ht="101.25" customHeight="1">
      <c r="A39" s="33" t="s">
        <v>49</v>
      </c>
      <c r="B39" s="26" t="s">
        <v>7</v>
      </c>
      <c r="C39" s="26" t="s">
        <v>10</v>
      </c>
      <c r="D39" s="26" t="s">
        <v>28</v>
      </c>
      <c r="E39" s="26" t="s">
        <v>29</v>
      </c>
      <c r="F39" s="34"/>
      <c r="G39" s="28">
        <f>G40</f>
        <v>149500</v>
      </c>
    </row>
    <row r="40" spans="1:7" ht="153.75" customHeight="1">
      <c r="A40" s="33" t="s">
        <v>118</v>
      </c>
      <c r="B40" s="26" t="s">
        <v>7</v>
      </c>
      <c r="C40" s="26" t="s">
        <v>10</v>
      </c>
      <c r="D40" s="26" t="s">
        <v>4</v>
      </c>
      <c r="E40" s="26" t="s">
        <v>29</v>
      </c>
      <c r="F40" s="34"/>
      <c r="G40" s="28">
        <f>G42+G44+G46+G48</f>
        <v>149500</v>
      </c>
    </row>
    <row r="41" spans="1:7" ht="79.5" customHeight="1">
      <c r="A41" s="29" t="s">
        <v>50</v>
      </c>
      <c r="B41" s="26" t="s">
        <v>7</v>
      </c>
      <c r="C41" s="26" t="s">
        <v>10</v>
      </c>
      <c r="D41" s="26" t="s">
        <v>4</v>
      </c>
      <c r="E41" s="26" t="s">
        <v>51</v>
      </c>
      <c r="F41" s="34"/>
      <c r="G41" s="28">
        <f>G42</f>
        <v>132500</v>
      </c>
    </row>
    <row r="42" spans="1:7" ht="58.5" customHeight="1">
      <c r="A42" s="30" t="s">
        <v>34</v>
      </c>
      <c r="B42" s="26" t="s">
        <v>7</v>
      </c>
      <c r="C42" s="26" t="s">
        <v>10</v>
      </c>
      <c r="D42" s="26" t="s">
        <v>4</v>
      </c>
      <c r="E42" s="26" t="s">
        <v>51</v>
      </c>
      <c r="F42" s="34" t="s">
        <v>38</v>
      </c>
      <c r="G42" s="28">
        <v>132500</v>
      </c>
    </row>
    <row r="43" spans="1:7" ht="40.5" customHeight="1">
      <c r="A43" s="39" t="s">
        <v>164</v>
      </c>
      <c r="B43" s="35" t="s">
        <v>7</v>
      </c>
      <c r="C43" s="35" t="s">
        <v>10</v>
      </c>
      <c r="D43" s="35" t="s">
        <v>4</v>
      </c>
      <c r="E43" s="35" t="s">
        <v>52</v>
      </c>
      <c r="F43" s="37"/>
      <c r="G43" s="28">
        <f>G44</f>
        <v>14000</v>
      </c>
    </row>
    <row r="44" spans="1:7" ht="18" customHeight="1">
      <c r="A44" s="39" t="s">
        <v>35</v>
      </c>
      <c r="B44" s="35" t="s">
        <v>7</v>
      </c>
      <c r="C44" s="35" t="s">
        <v>10</v>
      </c>
      <c r="D44" s="35" t="s">
        <v>4</v>
      </c>
      <c r="E44" s="35" t="s">
        <v>52</v>
      </c>
      <c r="F44" s="37">
        <v>800</v>
      </c>
      <c r="G44" s="28">
        <v>14000</v>
      </c>
    </row>
    <row r="45" spans="1:7" ht="75" customHeight="1">
      <c r="A45" s="33" t="s">
        <v>60</v>
      </c>
      <c r="B45" s="26" t="s">
        <v>7</v>
      </c>
      <c r="C45" s="26" t="s">
        <v>10</v>
      </c>
      <c r="D45" s="26" t="s">
        <v>4</v>
      </c>
      <c r="E45" s="26" t="s">
        <v>61</v>
      </c>
      <c r="F45" s="27"/>
      <c r="G45" s="32">
        <f>G46</f>
        <v>1500</v>
      </c>
    </row>
    <row r="46" spans="1:7" s="3" customFormat="1" ht="57.75" customHeight="1">
      <c r="A46" s="33" t="s">
        <v>34</v>
      </c>
      <c r="B46" s="26" t="s">
        <v>7</v>
      </c>
      <c r="C46" s="26" t="s">
        <v>10</v>
      </c>
      <c r="D46" s="26" t="s">
        <v>4</v>
      </c>
      <c r="E46" s="26" t="s">
        <v>61</v>
      </c>
      <c r="F46" s="34" t="s">
        <v>38</v>
      </c>
      <c r="G46" s="32">
        <v>1500</v>
      </c>
    </row>
    <row r="47" spans="1:7" s="5" customFormat="1" ht="57.75" customHeight="1">
      <c r="A47" s="30" t="s">
        <v>62</v>
      </c>
      <c r="B47" s="26" t="s">
        <v>7</v>
      </c>
      <c r="C47" s="26" t="s">
        <v>10</v>
      </c>
      <c r="D47" s="26" t="s">
        <v>4</v>
      </c>
      <c r="E47" s="26" t="s">
        <v>63</v>
      </c>
      <c r="F47" s="34"/>
      <c r="G47" s="32">
        <f>G48</f>
        <v>1500</v>
      </c>
    </row>
    <row r="48" spans="1:7" s="5" customFormat="1" ht="56.25" customHeight="1">
      <c r="A48" s="33" t="s">
        <v>34</v>
      </c>
      <c r="B48" s="26" t="s">
        <v>7</v>
      </c>
      <c r="C48" s="26" t="s">
        <v>10</v>
      </c>
      <c r="D48" s="26" t="s">
        <v>4</v>
      </c>
      <c r="E48" s="26" t="s">
        <v>63</v>
      </c>
      <c r="F48" s="34" t="s">
        <v>38</v>
      </c>
      <c r="G48" s="32">
        <v>1500</v>
      </c>
    </row>
    <row r="49" spans="1:7" ht="53.25" customHeight="1" hidden="1">
      <c r="A49" s="39" t="s">
        <v>53</v>
      </c>
      <c r="B49" s="35" t="s">
        <v>7</v>
      </c>
      <c r="C49" s="35" t="s">
        <v>11</v>
      </c>
      <c r="D49" s="35" t="s">
        <v>28</v>
      </c>
      <c r="E49" s="35" t="s">
        <v>29</v>
      </c>
      <c r="F49" s="37"/>
      <c r="G49" s="28">
        <f>G50</f>
        <v>0</v>
      </c>
    </row>
    <row r="50" spans="1:7" ht="67.5" customHeight="1" hidden="1">
      <c r="A50" s="39" t="s">
        <v>54</v>
      </c>
      <c r="B50" s="35" t="s">
        <v>7</v>
      </c>
      <c r="C50" s="35" t="s">
        <v>11</v>
      </c>
      <c r="D50" s="35" t="s">
        <v>4</v>
      </c>
      <c r="E50" s="35" t="s">
        <v>29</v>
      </c>
      <c r="F50" s="37"/>
      <c r="G50" s="28">
        <f>G51</f>
        <v>0</v>
      </c>
    </row>
    <row r="51" spans="1:7" ht="48.75" customHeight="1" hidden="1">
      <c r="A51" s="39" t="s">
        <v>25</v>
      </c>
      <c r="B51" s="35" t="s">
        <v>7</v>
      </c>
      <c r="C51" s="35" t="s">
        <v>11</v>
      </c>
      <c r="D51" s="35" t="s">
        <v>4</v>
      </c>
      <c r="E51" s="35" t="s">
        <v>56</v>
      </c>
      <c r="F51" s="37"/>
      <c r="G51" s="28">
        <f>G52</f>
        <v>0</v>
      </c>
    </row>
    <row r="52" spans="1:7" ht="36" customHeight="1" hidden="1">
      <c r="A52" s="39" t="s">
        <v>34</v>
      </c>
      <c r="B52" s="35" t="s">
        <v>7</v>
      </c>
      <c r="C52" s="35" t="s">
        <v>11</v>
      </c>
      <c r="D52" s="35" t="s">
        <v>4</v>
      </c>
      <c r="E52" s="35" t="s">
        <v>56</v>
      </c>
      <c r="F52" s="37">
        <v>200</v>
      </c>
      <c r="G52" s="28">
        <v>0</v>
      </c>
    </row>
    <row r="53" spans="1:7" ht="55.5" customHeight="1">
      <c r="A53" s="39" t="s">
        <v>55</v>
      </c>
      <c r="B53" s="35" t="s">
        <v>7</v>
      </c>
      <c r="C53" s="35" t="s">
        <v>12</v>
      </c>
      <c r="D53" s="35" t="s">
        <v>28</v>
      </c>
      <c r="E53" s="35" t="s">
        <v>29</v>
      </c>
      <c r="F53" s="37"/>
      <c r="G53" s="28">
        <f>G54</f>
        <v>4750</v>
      </c>
    </row>
    <row r="54" spans="1:7" ht="175.5" customHeight="1">
      <c r="A54" s="33" t="s">
        <v>119</v>
      </c>
      <c r="B54" s="35" t="s">
        <v>7</v>
      </c>
      <c r="C54" s="35" t="s">
        <v>12</v>
      </c>
      <c r="D54" s="35" t="s">
        <v>4</v>
      </c>
      <c r="E54" s="35" t="s">
        <v>29</v>
      </c>
      <c r="F54" s="37"/>
      <c r="G54" s="28">
        <f>G55</f>
        <v>4750</v>
      </c>
    </row>
    <row r="55" spans="1:7" ht="55.5">
      <c r="A55" s="33" t="s">
        <v>23</v>
      </c>
      <c r="B55" s="35" t="s">
        <v>7</v>
      </c>
      <c r="C55" s="35" t="s">
        <v>12</v>
      </c>
      <c r="D55" s="35" t="s">
        <v>4</v>
      </c>
      <c r="E55" s="35" t="s">
        <v>57</v>
      </c>
      <c r="F55" s="37"/>
      <c r="G55" s="28">
        <f>G56</f>
        <v>4750</v>
      </c>
    </row>
    <row r="56" spans="1:7" ht="60.75" customHeight="1">
      <c r="A56" s="40" t="s">
        <v>34</v>
      </c>
      <c r="B56" s="35" t="s">
        <v>7</v>
      </c>
      <c r="C56" s="35" t="s">
        <v>12</v>
      </c>
      <c r="D56" s="35" t="s">
        <v>4</v>
      </c>
      <c r="E56" s="35" t="s">
        <v>57</v>
      </c>
      <c r="F56" s="37">
        <v>200</v>
      </c>
      <c r="G56" s="32">
        <v>4750</v>
      </c>
    </row>
    <row r="57" spans="1:7" ht="58.5" customHeight="1">
      <c r="A57" s="33" t="s">
        <v>15</v>
      </c>
      <c r="B57" s="35" t="s">
        <v>7</v>
      </c>
      <c r="C57" s="35" t="s">
        <v>14</v>
      </c>
      <c r="D57" s="35" t="s">
        <v>28</v>
      </c>
      <c r="E57" s="35" t="s">
        <v>29</v>
      </c>
      <c r="F57" s="36"/>
      <c r="G57" s="32">
        <f>G58</f>
        <v>11900</v>
      </c>
    </row>
    <row r="58" spans="1:7" ht="57" customHeight="1">
      <c r="A58" s="33" t="s">
        <v>58</v>
      </c>
      <c r="B58" s="26" t="s">
        <v>7</v>
      </c>
      <c r="C58" s="26" t="s">
        <v>14</v>
      </c>
      <c r="D58" s="26" t="s">
        <v>4</v>
      </c>
      <c r="E58" s="26" t="s">
        <v>29</v>
      </c>
      <c r="F58" s="27"/>
      <c r="G58" s="28">
        <f>G59</f>
        <v>11900</v>
      </c>
    </row>
    <row r="59" spans="1:7" ht="31.5" customHeight="1">
      <c r="A59" s="30" t="s">
        <v>26</v>
      </c>
      <c r="B59" s="26" t="s">
        <v>7</v>
      </c>
      <c r="C59" s="26" t="s">
        <v>14</v>
      </c>
      <c r="D59" s="26" t="s">
        <v>4</v>
      </c>
      <c r="E59" s="26" t="s">
        <v>59</v>
      </c>
      <c r="F59" s="27"/>
      <c r="G59" s="32">
        <f>G60</f>
        <v>11900</v>
      </c>
    </row>
    <row r="60" spans="1:7" ht="60" customHeight="1">
      <c r="A60" s="33" t="s">
        <v>34</v>
      </c>
      <c r="B60" s="26" t="s">
        <v>7</v>
      </c>
      <c r="C60" s="26" t="s">
        <v>14</v>
      </c>
      <c r="D60" s="26" t="s">
        <v>4</v>
      </c>
      <c r="E60" s="26" t="s">
        <v>59</v>
      </c>
      <c r="F60" s="34" t="s">
        <v>38</v>
      </c>
      <c r="G60" s="32">
        <f>7000+4900</f>
        <v>11900</v>
      </c>
    </row>
    <row r="61" spans="1:7" ht="102" customHeight="1">
      <c r="A61" s="33" t="s">
        <v>102</v>
      </c>
      <c r="B61" s="26" t="s">
        <v>5</v>
      </c>
      <c r="C61" s="26" t="s">
        <v>9</v>
      </c>
      <c r="D61" s="26" t="s">
        <v>28</v>
      </c>
      <c r="E61" s="26" t="s">
        <v>29</v>
      </c>
      <c r="F61" s="34"/>
      <c r="G61" s="32">
        <f>G62</f>
        <v>100000</v>
      </c>
    </row>
    <row r="62" spans="1:7" ht="142.5" customHeight="1">
      <c r="A62" s="33" t="s">
        <v>147</v>
      </c>
      <c r="B62" s="26" t="s">
        <v>5</v>
      </c>
      <c r="C62" s="26" t="s">
        <v>10</v>
      </c>
      <c r="D62" s="26" t="s">
        <v>28</v>
      </c>
      <c r="E62" s="26" t="s">
        <v>29</v>
      </c>
      <c r="F62" s="27"/>
      <c r="G62" s="32">
        <f>G63</f>
        <v>100000</v>
      </c>
    </row>
    <row r="63" spans="1:7" ht="42" customHeight="1">
      <c r="A63" s="30" t="s">
        <v>64</v>
      </c>
      <c r="B63" s="26" t="s">
        <v>5</v>
      </c>
      <c r="C63" s="26" t="s">
        <v>10</v>
      </c>
      <c r="D63" s="26" t="s">
        <v>4</v>
      </c>
      <c r="E63" s="26" t="s">
        <v>29</v>
      </c>
      <c r="F63" s="34"/>
      <c r="G63" s="32">
        <f>G64</f>
        <v>100000</v>
      </c>
    </row>
    <row r="64" spans="1:7" ht="63.75" customHeight="1">
      <c r="A64" s="30" t="s">
        <v>65</v>
      </c>
      <c r="B64" s="26" t="s">
        <v>5</v>
      </c>
      <c r="C64" s="26" t="s">
        <v>10</v>
      </c>
      <c r="D64" s="26" t="s">
        <v>4</v>
      </c>
      <c r="E64" s="26" t="s">
        <v>66</v>
      </c>
      <c r="F64" s="34"/>
      <c r="G64" s="32">
        <f>G65</f>
        <v>100000</v>
      </c>
    </row>
    <row r="65" spans="1:7" ht="60" customHeight="1">
      <c r="A65" s="30" t="s">
        <v>34</v>
      </c>
      <c r="B65" s="26" t="s">
        <v>5</v>
      </c>
      <c r="C65" s="26" t="s">
        <v>10</v>
      </c>
      <c r="D65" s="26" t="s">
        <v>4</v>
      </c>
      <c r="E65" s="26" t="s">
        <v>66</v>
      </c>
      <c r="F65" s="34" t="s">
        <v>38</v>
      </c>
      <c r="G65" s="32">
        <v>100000</v>
      </c>
    </row>
    <row r="66" spans="1:7" ht="98.25" customHeight="1">
      <c r="A66" s="30" t="s">
        <v>67</v>
      </c>
      <c r="B66" s="26" t="s">
        <v>6</v>
      </c>
      <c r="C66" s="26" t="s">
        <v>9</v>
      </c>
      <c r="D66" s="26" t="s">
        <v>28</v>
      </c>
      <c r="E66" s="26" t="s">
        <v>29</v>
      </c>
      <c r="F66" s="34"/>
      <c r="G66" s="32">
        <f>G70+G74+G78+G82+G88+G90+G93+G101+G96+G94</f>
        <v>115846875.36</v>
      </c>
    </row>
    <row r="67" spans="1:7" ht="19.5" customHeight="1">
      <c r="A67" s="30" t="s">
        <v>72</v>
      </c>
      <c r="B67" s="26" t="s">
        <v>6</v>
      </c>
      <c r="C67" s="26" t="s">
        <v>10</v>
      </c>
      <c r="D67" s="26" t="s">
        <v>28</v>
      </c>
      <c r="E67" s="26" t="s">
        <v>29</v>
      </c>
      <c r="F67" s="27"/>
      <c r="G67" s="32">
        <f>G68</f>
        <v>148750</v>
      </c>
    </row>
    <row r="68" spans="1:7" ht="238.5" customHeight="1">
      <c r="A68" s="30" t="s">
        <v>110</v>
      </c>
      <c r="B68" s="26" t="s">
        <v>6</v>
      </c>
      <c r="C68" s="26" t="s">
        <v>10</v>
      </c>
      <c r="D68" s="26" t="s">
        <v>4</v>
      </c>
      <c r="E68" s="26" t="s">
        <v>29</v>
      </c>
      <c r="F68" s="34"/>
      <c r="G68" s="32">
        <f>G69</f>
        <v>148750</v>
      </c>
    </row>
    <row r="69" spans="1:7" ht="42.75" customHeight="1">
      <c r="A69" s="30" t="s">
        <v>73</v>
      </c>
      <c r="B69" s="26" t="s">
        <v>6</v>
      </c>
      <c r="C69" s="26" t="s">
        <v>10</v>
      </c>
      <c r="D69" s="26" t="s">
        <v>4</v>
      </c>
      <c r="E69" s="26" t="s">
        <v>74</v>
      </c>
      <c r="F69" s="27"/>
      <c r="G69" s="32">
        <f>G70</f>
        <v>148750</v>
      </c>
    </row>
    <row r="70" spans="1:7" ht="60" customHeight="1">
      <c r="A70" s="30" t="s">
        <v>34</v>
      </c>
      <c r="B70" s="26" t="s">
        <v>6</v>
      </c>
      <c r="C70" s="26" t="s">
        <v>10</v>
      </c>
      <c r="D70" s="26" t="s">
        <v>4</v>
      </c>
      <c r="E70" s="26" t="s">
        <v>74</v>
      </c>
      <c r="F70" s="27">
        <v>200</v>
      </c>
      <c r="G70" s="32">
        <f>3750+142000+3000</f>
        <v>148750</v>
      </c>
    </row>
    <row r="71" spans="1:7" ht="36" customHeight="1" hidden="1">
      <c r="A71" s="30" t="s">
        <v>107</v>
      </c>
      <c r="B71" s="26" t="s">
        <v>6</v>
      </c>
      <c r="C71" s="26" t="s">
        <v>12</v>
      </c>
      <c r="D71" s="26" t="s">
        <v>28</v>
      </c>
      <c r="E71" s="26" t="s">
        <v>29</v>
      </c>
      <c r="F71" s="27"/>
      <c r="G71" s="32">
        <f>G72</f>
        <v>0</v>
      </c>
    </row>
    <row r="72" spans="1:7" s="1" customFormat="1" ht="147" customHeight="1" hidden="1">
      <c r="A72" s="30" t="s">
        <v>108</v>
      </c>
      <c r="B72" s="26" t="s">
        <v>6</v>
      </c>
      <c r="C72" s="26" t="s">
        <v>12</v>
      </c>
      <c r="D72" s="26" t="s">
        <v>4</v>
      </c>
      <c r="E72" s="26" t="s">
        <v>29</v>
      </c>
      <c r="F72" s="34"/>
      <c r="G72" s="32">
        <f>G73</f>
        <v>0</v>
      </c>
    </row>
    <row r="73" spans="1:7" ht="34.5" customHeight="1" hidden="1">
      <c r="A73" s="30" t="s">
        <v>109</v>
      </c>
      <c r="B73" s="26" t="s">
        <v>6</v>
      </c>
      <c r="C73" s="26" t="s">
        <v>12</v>
      </c>
      <c r="D73" s="26" t="s">
        <v>4</v>
      </c>
      <c r="E73" s="26" t="s">
        <v>75</v>
      </c>
      <c r="F73" s="34"/>
      <c r="G73" s="32">
        <f>G74</f>
        <v>0</v>
      </c>
    </row>
    <row r="74" spans="1:7" ht="75" customHeight="1">
      <c r="A74" s="33" t="s">
        <v>34</v>
      </c>
      <c r="B74" s="26" t="s">
        <v>6</v>
      </c>
      <c r="C74" s="26" t="s">
        <v>12</v>
      </c>
      <c r="D74" s="26" t="s">
        <v>4</v>
      </c>
      <c r="E74" s="26" t="s">
        <v>75</v>
      </c>
      <c r="F74" s="34" t="s">
        <v>38</v>
      </c>
      <c r="G74" s="32">
        <v>0</v>
      </c>
    </row>
    <row r="75" spans="1:7" ht="66.75" customHeight="1">
      <c r="A75" s="30" t="s">
        <v>68</v>
      </c>
      <c r="B75" s="26" t="s">
        <v>6</v>
      </c>
      <c r="C75" s="26" t="s">
        <v>13</v>
      </c>
      <c r="D75" s="26" t="s">
        <v>28</v>
      </c>
      <c r="E75" s="26" t="s">
        <v>29</v>
      </c>
      <c r="F75" s="34"/>
      <c r="G75" s="32">
        <f>G76</f>
        <v>8785705.36</v>
      </c>
    </row>
    <row r="76" spans="1:7" ht="87" customHeight="1">
      <c r="A76" s="30" t="s">
        <v>69</v>
      </c>
      <c r="B76" s="26" t="s">
        <v>6</v>
      </c>
      <c r="C76" s="26" t="s">
        <v>13</v>
      </c>
      <c r="D76" s="26" t="s">
        <v>4</v>
      </c>
      <c r="E76" s="26" t="s">
        <v>29</v>
      </c>
      <c r="F76" s="34"/>
      <c r="G76" s="32">
        <f>G77</f>
        <v>8785705.36</v>
      </c>
    </row>
    <row r="77" spans="1:7" ht="69" customHeight="1">
      <c r="A77" s="30" t="s">
        <v>70</v>
      </c>
      <c r="B77" s="26" t="s">
        <v>6</v>
      </c>
      <c r="C77" s="26" t="s">
        <v>13</v>
      </c>
      <c r="D77" s="26" t="s">
        <v>4</v>
      </c>
      <c r="E77" s="26" t="s">
        <v>71</v>
      </c>
      <c r="F77" s="34"/>
      <c r="G77" s="28">
        <f>G78</f>
        <v>8785705.36</v>
      </c>
    </row>
    <row r="78" spans="1:7" ht="60" customHeight="1">
      <c r="A78" s="30" t="s">
        <v>34</v>
      </c>
      <c r="B78" s="26" t="s">
        <v>6</v>
      </c>
      <c r="C78" s="26" t="s">
        <v>13</v>
      </c>
      <c r="D78" s="26" t="s">
        <v>4</v>
      </c>
      <c r="E78" s="26" t="s">
        <v>71</v>
      </c>
      <c r="F78" s="27">
        <v>200</v>
      </c>
      <c r="G78" s="32">
        <f>9005400-580371+360676.36</f>
        <v>8785705.36</v>
      </c>
    </row>
    <row r="79" spans="1:7" ht="39" customHeight="1">
      <c r="A79" s="33" t="s">
        <v>76</v>
      </c>
      <c r="B79" s="26" t="s">
        <v>6</v>
      </c>
      <c r="C79" s="26" t="s">
        <v>14</v>
      </c>
      <c r="D79" s="26" t="s">
        <v>28</v>
      </c>
      <c r="E79" s="26" t="s">
        <v>29</v>
      </c>
      <c r="F79" s="34"/>
      <c r="G79" s="32">
        <f>G80</f>
        <v>3130250</v>
      </c>
    </row>
    <row r="80" spans="1:7" ht="102" customHeight="1">
      <c r="A80" s="33" t="s">
        <v>95</v>
      </c>
      <c r="B80" s="26" t="s">
        <v>6</v>
      </c>
      <c r="C80" s="26" t="s">
        <v>14</v>
      </c>
      <c r="D80" s="26" t="s">
        <v>4</v>
      </c>
      <c r="E80" s="26" t="s">
        <v>29</v>
      </c>
      <c r="F80" s="34"/>
      <c r="G80" s="32">
        <f>G81</f>
        <v>3130250</v>
      </c>
    </row>
    <row r="81" spans="1:7" ht="30" customHeight="1">
      <c r="A81" s="30" t="s">
        <v>77</v>
      </c>
      <c r="B81" s="26" t="s">
        <v>6</v>
      </c>
      <c r="C81" s="26" t="s">
        <v>14</v>
      </c>
      <c r="D81" s="26" t="s">
        <v>4</v>
      </c>
      <c r="E81" s="26" t="s">
        <v>78</v>
      </c>
      <c r="F81" s="27"/>
      <c r="G81" s="32">
        <f>G82</f>
        <v>3130250</v>
      </c>
    </row>
    <row r="82" spans="1:7" ht="57" customHeight="1">
      <c r="A82" s="30" t="s">
        <v>34</v>
      </c>
      <c r="B82" s="26" t="s">
        <v>6</v>
      </c>
      <c r="C82" s="26" t="s">
        <v>14</v>
      </c>
      <c r="D82" s="26" t="s">
        <v>4</v>
      </c>
      <c r="E82" s="26" t="s">
        <v>78</v>
      </c>
      <c r="F82" s="27">
        <v>200</v>
      </c>
      <c r="G82" s="32">
        <f>5500000-2274850-4900-90000</f>
        <v>3130250</v>
      </c>
    </row>
    <row r="83" spans="1:7" ht="57" customHeight="1">
      <c r="A83" s="30" t="s">
        <v>169</v>
      </c>
      <c r="B83" s="26" t="s">
        <v>6</v>
      </c>
      <c r="C83" s="26" t="s">
        <v>14</v>
      </c>
      <c r="D83" s="26" t="s">
        <v>4</v>
      </c>
      <c r="E83" s="26" t="s">
        <v>170</v>
      </c>
      <c r="F83" s="27"/>
      <c r="G83" s="32">
        <f>G84</f>
        <v>90000</v>
      </c>
    </row>
    <row r="84" spans="1:7" ht="57" customHeight="1">
      <c r="A84" s="30" t="s">
        <v>34</v>
      </c>
      <c r="B84" s="26" t="s">
        <v>6</v>
      </c>
      <c r="C84" s="26" t="s">
        <v>14</v>
      </c>
      <c r="D84" s="26" t="s">
        <v>4</v>
      </c>
      <c r="E84" s="26" t="s">
        <v>170</v>
      </c>
      <c r="F84" s="27">
        <v>200</v>
      </c>
      <c r="G84" s="32">
        <v>90000</v>
      </c>
    </row>
    <row r="85" spans="1:7" ht="45" customHeight="1">
      <c r="A85" s="30" t="s">
        <v>24</v>
      </c>
      <c r="B85" s="26" t="s">
        <v>6</v>
      </c>
      <c r="C85" s="26" t="s">
        <v>16</v>
      </c>
      <c r="D85" s="26" t="s">
        <v>28</v>
      </c>
      <c r="E85" s="26" t="s">
        <v>29</v>
      </c>
      <c r="F85" s="34"/>
      <c r="G85" s="32">
        <f>G86+G91+G96</f>
        <v>86707499</v>
      </c>
    </row>
    <row r="86" spans="1:7" ht="61.5" customHeight="1">
      <c r="A86" s="30" t="s">
        <v>79</v>
      </c>
      <c r="B86" s="26" t="s">
        <v>6</v>
      </c>
      <c r="C86" s="26" t="s">
        <v>16</v>
      </c>
      <c r="D86" s="26" t="s">
        <v>4</v>
      </c>
      <c r="E86" s="26" t="s">
        <v>29</v>
      </c>
      <c r="F86" s="27"/>
      <c r="G86" s="28">
        <f>G88+G90</f>
        <v>5277449</v>
      </c>
    </row>
    <row r="87" spans="1:7" s="1" customFormat="1" ht="45" customHeight="1">
      <c r="A87" s="30" t="s">
        <v>81</v>
      </c>
      <c r="B87" s="26" t="s">
        <v>6</v>
      </c>
      <c r="C87" s="26" t="s">
        <v>16</v>
      </c>
      <c r="D87" s="26" t="s">
        <v>4</v>
      </c>
      <c r="E87" s="26" t="s">
        <v>83</v>
      </c>
      <c r="F87" s="27"/>
      <c r="G87" s="28">
        <f>G88</f>
        <v>1812449</v>
      </c>
    </row>
    <row r="88" spans="1:7" s="1" customFormat="1" ht="60" customHeight="1">
      <c r="A88" s="30" t="s">
        <v>34</v>
      </c>
      <c r="B88" s="26" t="s">
        <v>6</v>
      </c>
      <c r="C88" s="26" t="s">
        <v>16</v>
      </c>
      <c r="D88" s="26" t="s">
        <v>4</v>
      </c>
      <c r="E88" s="26" t="s">
        <v>83</v>
      </c>
      <c r="F88" s="27">
        <v>200</v>
      </c>
      <c r="G88" s="28">
        <f>5197000-2697049.2-1.8-577500-39314-25000-45686</f>
        <v>1812449</v>
      </c>
    </row>
    <row r="89" spans="1:7" s="1" customFormat="1" ht="44.25" customHeight="1">
      <c r="A89" s="30" t="s">
        <v>80</v>
      </c>
      <c r="B89" s="26" t="s">
        <v>6</v>
      </c>
      <c r="C89" s="26" t="s">
        <v>16</v>
      </c>
      <c r="D89" s="26" t="s">
        <v>4</v>
      </c>
      <c r="E89" s="26" t="s">
        <v>82</v>
      </c>
      <c r="F89" s="27"/>
      <c r="G89" s="28">
        <f>G90</f>
        <v>3465000</v>
      </c>
    </row>
    <row r="90" spans="1:7" s="1" customFormat="1" ht="54.75" customHeight="1">
      <c r="A90" s="30" t="s">
        <v>34</v>
      </c>
      <c r="B90" s="26" t="s">
        <v>6</v>
      </c>
      <c r="C90" s="26" t="s">
        <v>16</v>
      </c>
      <c r="D90" s="26" t="s">
        <v>4</v>
      </c>
      <c r="E90" s="26" t="s">
        <v>82</v>
      </c>
      <c r="F90" s="27">
        <v>200</v>
      </c>
      <c r="G90" s="28">
        <f>3500000-35000</f>
        <v>3465000</v>
      </c>
    </row>
    <row r="91" spans="1:7" s="1" customFormat="1" ht="57" customHeight="1">
      <c r="A91" s="41" t="s">
        <v>122</v>
      </c>
      <c r="B91" s="26" t="s">
        <v>6</v>
      </c>
      <c r="C91" s="26" t="s">
        <v>16</v>
      </c>
      <c r="D91" s="26" t="s">
        <v>7</v>
      </c>
      <c r="E91" s="26" t="s">
        <v>29</v>
      </c>
      <c r="F91" s="27"/>
      <c r="G91" s="28">
        <f>G93</f>
        <v>36479200</v>
      </c>
    </row>
    <row r="92" spans="1:7" s="1" customFormat="1" ht="64.5" customHeight="1">
      <c r="A92" s="41" t="s">
        <v>85</v>
      </c>
      <c r="B92" s="26" t="s">
        <v>6</v>
      </c>
      <c r="C92" s="26" t="s">
        <v>16</v>
      </c>
      <c r="D92" s="26" t="s">
        <v>7</v>
      </c>
      <c r="E92" s="26" t="s">
        <v>86</v>
      </c>
      <c r="F92" s="27"/>
      <c r="G92" s="28">
        <f>G93</f>
        <v>36479200</v>
      </c>
    </row>
    <row r="93" spans="1:7" s="1" customFormat="1" ht="75.75" customHeight="1">
      <c r="A93" s="38" t="s">
        <v>123</v>
      </c>
      <c r="B93" s="26" t="s">
        <v>6</v>
      </c>
      <c r="C93" s="26" t="s">
        <v>16</v>
      </c>
      <c r="D93" s="26" t="s">
        <v>7</v>
      </c>
      <c r="E93" s="26" t="s">
        <v>86</v>
      </c>
      <c r="F93" s="27">
        <v>600</v>
      </c>
      <c r="G93" s="28">
        <v>36479200</v>
      </c>
    </row>
    <row r="94" spans="1:7" s="1" customFormat="1" ht="59.25" customHeight="1">
      <c r="A94" s="30" t="s">
        <v>162</v>
      </c>
      <c r="B94" s="26" t="s">
        <v>6</v>
      </c>
      <c r="C94" s="26" t="s">
        <v>13</v>
      </c>
      <c r="D94" s="26" t="s">
        <v>4</v>
      </c>
      <c r="E94" s="26" t="s">
        <v>163</v>
      </c>
      <c r="F94" s="27"/>
      <c r="G94" s="42">
        <f>G95</f>
        <v>17073171</v>
      </c>
    </row>
    <row r="95" spans="1:7" s="1" customFormat="1" ht="59.25" customHeight="1">
      <c r="A95" s="30" t="s">
        <v>34</v>
      </c>
      <c r="B95" s="26" t="s">
        <v>6</v>
      </c>
      <c r="C95" s="26" t="s">
        <v>13</v>
      </c>
      <c r="D95" s="26" t="s">
        <v>4</v>
      </c>
      <c r="E95" s="26" t="s">
        <v>163</v>
      </c>
      <c r="F95" s="27">
        <v>200</v>
      </c>
      <c r="G95" s="42">
        <v>17073171</v>
      </c>
    </row>
    <row r="96" spans="1:7" s="1" customFormat="1" ht="45.75" customHeight="1">
      <c r="A96" s="38" t="s">
        <v>159</v>
      </c>
      <c r="B96" s="26" t="s">
        <v>6</v>
      </c>
      <c r="C96" s="26" t="s">
        <v>16</v>
      </c>
      <c r="D96" s="26" t="s">
        <v>160</v>
      </c>
      <c r="E96" s="26" t="s">
        <v>161</v>
      </c>
      <c r="F96" s="27"/>
      <c r="G96" s="43">
        <f>G97</f>
        <v>44950850</v>
      </c>
    </row>
    <row r="97" spans="1:7" s="1" customFormat="1" ht="60.75" customHeight="1">
      <c r="A97" s="38" t="s">
        <v>34</v>
      </c>
      <c r="B97" s="26" t="s">
        <v>6</v>
      </c>
      <c r="C97" s="26" t="s">
        <v>16</v>
      </c>
      <c r="D97" s="26" t="s">
        <v>160</v>
      </c>
      <c r="E97" s="26" t="s">
        <v>161</v>
      </c>
      <c r="F97" s="27">
        <v>200</v>
      </c>
      <c r="G97" s="43">
        <f>44950820+30</f>
        <v>44950850</v>
      </c>
    </row>
    <row r="98" spans="1:7" s="1" customFormat="1" ht="18" customHeight="1">
      <c r="A98" s="30" t="s">
        <v>97</v>
      </c>
      <c r="B98" s="26" t="s">
        <v>6</v>
      </c>
      <c r="C98" s="26" t="s">
        <v>17</v>
      </c>
      <c r="D98" s="26" t="s">
        <v>28</v>
      </c>
      <c r="E98" s="26" t="s">
        <v>29</v>
      </c>
      <c r="F98" s="27"/>
      <c r="G98" s="28">
        <f>G99</f>
        <v>1500</v>
      </c>
    </row>
    <row r="99" spans="1:7" ht="105.75" customHeight="1">
      <c r="A99" s="30" t="s">
        <v>111</v>
      </c>
      <c r="B99" s="26" t="s">
        <v>6</v>
      </c>
      <c r="C99" s="26" t="s">
        <v>17</v>
      </c>
      <c r="D99" s="26" t="s">
        <v>4</v>
      </c>
      <c r="E99" s="26" t="s">
        <v>29</v>
      </c>
      <c r="F99" s="27"/>
      <c r="G99" s="28">
        <f>G100</f>
        <v>1500</v>
      </c>
    </row>
    <row r="100" spans="1:7" ht="47.25" customHeight="1">
      <c r="A100" s="30" t="s">
        <v>98</v>
      </c>
      <c r="B100" s="26" t="s">
        <v>6</v>
      </c>
      <c r="C100" s="26" t="s">
        <v>17</v>
      </c>
      <c r="D100" s="26" t="s">
        <v>4</v>
      </c>
      <c r="E100" s="26" t="s">
        <v>99</v>
      </c>
      <c r="F100" s="27"/>
      <c r="G100" s="28">
        <f>G101</f>
        <v>1500</v>
      </c>
    </row>
    <row r="101" spans="1:7" ht="55.5">
      <c r="A101" s="30" t="s">
        <v>34</v>
      </c>
      <c r="B101" s="26" t="s">
        <v>6</v>
      </c>
      <c r="C101" s="26" t="s">
        <v>17</v>
      </c>
      <c r="D101" s="26" t="s">
        <v>4</v>
      </c>
      <c r="E101" s="26" t="s">
        <v>99</v>
      </c>
      <c r="F101" s="27">
        <v>200</v>
      </c>
      <c r="G101" s="28">
        <v>1500</v>
      </c>
    </row>
    <row r="102" spans="1:7" ht="70.5" customHeight="1">
      <c r="A102" s="30" t="s">
        <v>103</v>
      </c>
      <c r="B102" s="26" t="s">
        <v>18</v>
      </c>
      <c r="C102" s="26" t="s">
        <v>9</v>
      </c>
      <c r="D102" s="26" t="s">
        <v>28</v>
      </c>
      <c r="E102" s="26" t="s">
        <v>29</v>
      </c>
      <c r="F102" s="27"/>
      <c r="G102" s="28">
        <f>G103+G109+32+G107</f>
        <v>20259800</v>
      </c>
    </row>
    <row r="103" spans="1:7" ht="39.75" customHeight="1">
      <c r="A103" s="44" t="s">
        <v>112</v>
      </c>
      <c r="B103" s="26" t="s">
        <v>18</v>
      </c>
      <c r="C103" s="26" t="s">
        <v>10</v>
      </c>
      <c r="D103" s="26" t="s">
        <v>28</v>
      </c>
      <c r="E103" s="26" t="s">
        <v>29</v>
      </c>
      <c r="F103" s="34"/>
      <c r="G103" s="28">
        <f>G104</f>
        <v>500000</v>
      </c>
    </row>
    <row r="104" spans="1:7" ht="99.75" customHeight="1">
      <c r="A104" s="33" t="s">
        <v>113</v>
      </c>
      <c r="B104" s="26" t="s">
        <v>18</v>
      </c>
      <c r="C104" s="26" t="s">
        <v>10</v>
      </c>
      <c r="D104" s="26" t="s">
        <v>4</v>
      </c>
      <c r="E104" s="26" t="s">
        <v>29</v>
      </c>
      <c r="F104" s="34"/>
      <c r="G104" s="32">
        <f>G105</f>
        <v>500000</v>
      </c>
    </row>
    <row r="105" spans="1:7" ht="41.25" customHeight="1">
      <c r="A105" s="30" t="s">
        <v>115</v>
      </c>
      <c r="B105" s="26" t="s">
        <v>18</v>
      </c>
      <c r="C105" s="26" t="s">
        <v>10</v>
      </c>
      <c r="D105" s="26" t="s">
        <v>4</v>
      </c>
      <c r="E105" s="26" t="s">
        <v>114</v>
      </c>
      <c r="F105" s="34"/>
      <c r="G105" s="32">
        <f>G106</f>
        <v>500000</v>
      </c>
    </row>
    <row r="106" spans="1:7" ht="62.25" customHeight="1">
      <c r="A106" s="30" t="s">
        <v>34</v>
      </c>
      <c r="B106" s="26" t="s">
        <v>18</v>
      </c>
      <c r="C106" s="26" t="s">
        <v>10</v>
      </c>
      <c r="D106" s="26" t="s">
        <v>4</v>
      </c>
      <c r="E106" s="26" t="s">
        <v>114</v>
      </c>
      <c r="F106" s="34" t="s">
        <v>38</v>
      </c>
      <c r="G106" s="32">
        <v>500000</v>
      </c>
    </row>
    <row r="107" spans="1:7" ht="27" customHeight="1">
      <c r="A107" s="30" t="s">
        <v>154</v>
      </c>
      <c r="B107" s="26" t="s">
        <v>18</v>
      </c>
      <c r="C107" s="26" t="s">
        <v>11</v>
      </c>
      <c r="D107" s="26" t="s">
        <v>4</v>
      </c>
      <c r="E107" s="26" t="s">
        <v>153</v>
      </c>
      <c r="F107" s="34"/>
      <c r="G107" s="32">
        <f>G108</f>
        <v>15744.7</v>
      </c>
    </row>
    <row r="108" spans="1:7" ht="57" customHeight="1">
      <c r="A108" s="30" t="s">
        <v>34</v>
      </c>
      <c r="B108" s="26" t="s">
        <v>18</v>
      </c>
      <c r="C108" s="26" t="s">
        <v>11</v>
      </c>
      <c r="D108" s="26" t="s">
        <v>4</v>
      </c>
      <c r="E108" s="26" t="s">
        <v>153</v>
      </c>
      <c r="F108" s="34" t="s">
        <v>38</v>
      </c>
      <c r="G108" s="32">
        <f>15540+204.7</f>
        <v>15744.7</v>
      </c>
    </row>
    <row r="109" spans="1:7" ht="45" customHeight="1">
      <c r="A109" s="30" t="s">
        <v>84</v>
      </c>
      <c r="B109" s="26" t="s">
        <v>18</v>
      </c>
      <c r="C109" s="26" t="s">
        <v>12</v>
      </c>
      <c r="D109" s="26" t="s">
        <v>28</v>
      </c>
      <c r="E109" s="26" t="s">
        <v>29</v>
      </c>
      <c r="F109" s="34"/>
      <c r="G109" s="32">
        <f>G110</f>
        <v>19744023.3</v>
      </c>
    </row>
    <row r="110" spans="1:7" ht="85.5" customHeight="1">
      <c r="A110" s="45" t="s">
        <v>116</v>
      </c>
      <c r="B110" s="26" t="s">
        <v>18</v>
      </c>
      <c r="C110" s="26" t="s">
        <v>12</v>
      </c>
      <c r="D110" s="26" t="s">
        <v>4</v>
      </c>
      <c r="E110" s="26" t="s">
        <v>29</v>
      </c>
      <c r="F110" s="34"/>
      <c r="G110" s="32">
        <f>G111+G115+G121</f>
        <v>19744023.3</v>
      </c>
    </row>
    <row r="111" spans="1:7" ht="66" customHeight="1">
      <c r="A111" s="30" t="s">
        <v>85</v>
      </c>
      <c r="B111" s="26" t="s">
        <v>18</v>
      </c>
      <c r="C111" s="26" t="s">
        <v>12</v>
      </c>
      <c r="D111" s="26" t="s">
        <v>4</v>
      </c>
      <c r="E111" s="26" t="s">
        <v>86</v>
      </c>
      <c r="F111" s="34"/>
      <c r="G111" s="32">
        <f>G113+G114+G112</f>
        <v>17676023.3</v>
      </c>
    </row>
    <row r="112" spans="1:7" ht="142.5" customHeight="1">
      <c r="A112" s="33" t="s">
        <v>33</v>
      </c>
      <c r="B112" s="26" t="s">
        <v>18</v>
      </c>
      <c r="C112" s="26" t="s">
        <v>12</v>
      </c>
      <c r="D112" s="26" t="s">
        <v>4</v>
      </c>
      <c r="E112" s="26" t="s">
        <v>86</v>
      </c>
      <c r="F112" s="34" t="s">
        <v>37</v>
      </c>
      <c r="G112" s="32">
        <v>14187000</v>
      </c>
    </row>
    <row r="113" spans="1:7" ht="59.25" customHeight="1">
      <c r="A113" s="33" t="s">
        <v>34</v>
      </c>
      <c r="B113" s="26" t="s">
        <v>18</v>
      </c>
      <c r="C113" s="26" t="s">
        <v>12</v>
      </c>
      <c r="D113" s="26" t="s">
        <v>4</v>
      </c>
      <c r="E113" s="26" t="s">
        <v>86</v>
      </c>
      <c r="F113" s="34" t="s">
        <v>38</v>
      </c>
      <c r="G113" s="32">
        <f>3410068+1000-740-204.7</f>
        <v>3410123.3</v>
      </c>
    </row>
    <row r="114" spans="1:7" ht="33.75" customHeight="1">
      <c r="A114" s="30" t="s">
        <v>35</v>
      </c>
      <c r="B114" s="26" t="s">
        <v>18</v>
      </c>
      <c r="C114" s="26" t="s">
        <v>12</v>
      </c>
      <c r="D114" s="26" t="s">
        <v>4</v>
      </c>
      <c r="E114" s="26" t="s">
        <v>86</v>
      </c>
      <c r="F114" s="34" t="s">
        <v>39</v>
      </c>
      <c r="G114" s="32">
        <v>78900</v>
      </c>
    </row>
    <row r="115" spans="1:7" ht="115.5" customHeight="1">
      <c r="A115" s="30" t="s">
        <v>96</v>
      </c>
      <c r="B115" s="26" t="s">
        <v>18</v>
      </c>
      <c r="C115" s="26" t="s">
        <v>12</v>
      </c>
      <c r="D115" s="26" t="s">
        <v>4</v>
      </c>
      <c r="E115" s="26" t="s">
        <v>87</v>
      </c>
      <c r="F115" s="34"/>
      <c r="G115" s="32">
        <f>G116</f>
        <v>68000</v>
      </c>
    </row>
    <row r="116" spans="1:7" ht="139.5" customHeight="1">
      <c r="A116" s="33" t="s">
        <v>33</v>
      </c>
      <c r="B116" s="26" t="s">
        <v>18</v>
      </c>
      <c r="C116" s="26" t="s">
        <v>12</v>
      </c>
      <c r="D116" s="26" t="s">
        <v>4</v>
      </c>
      <c r="E116" s="26" t="s">
        <v>87</v>
      </c>
      <c r="F116" s="34" t="s">
        <v>37</v>
      </c>
      <c r="G116" s="32">
        <v>68000</v>
      </c>
    </row>
    <row r="117" spans="1:7" ht="74.25">
      <c r="A117" s="33" t="s">
        <v>168</v>
      </c>
      <c r="B117" s="26" t="s">
        <v>18</v>
      </c>
      <c r="C117" s="26" t="s">
        <v>12</v>
      </c>
      <c r="D117" s="26" t="s">
        <v>4</v>
      </c>
      <c r="E117" s="26" t="s">
        <v>167</v>
      </c>
      <c r="F117" s="34"/>
      <c r="G117" s="32">
        <f>G118</f>
        <v>474850</v>
      </c>
    </row>
    <row r="118" spans="1:7" ht="55.5">
      <c r="A118" s="33" t="s">
        <v>34</v>
      </c>
      <c r="B118" s="26" t="s">
        <v>18</v>
      </c>
      <c r="C118" s="26" t="s">
        <v>12</v>
      </c>
      <c r="D118" s="26" t="s">
        <v>4</v>
      </c>
      <c r="E118" s="26" t="s">
        <v>167</v>
      </c>
      <c r="F118" s="34" t="s">
        <v>38</v>
      </c>
      <c r="G118" s="32">
        <v>474850</v>
      </c>
    </row>
    <row r="119" spans="1:7" ht="55.5">
      <c r="A119" s="33" t="s">
        <v>166</v>
      </c>
      <c r="B119" s="26" t="s">
        <v>18</v>
      </c>
      <c r="C119" s="26" t="s">
        <v>12</v>
      </c>
      <c r="D119" s="26" t="s">
        <v>4</v>
      </c>
      <c r="E119" s="26" t="s">
        <v>165</v>
      </c>
      <c r="F119" s="34"/>
      <c r="G119" s="32">
        <f>G120</f>
        <v>28800000</v>
      </c>
    </row>
    <row r="120" spans="1:7" ht="55.5">
      <c r="A120" s="33" t="s">
        <v>34</v>
      </c>
      <c r="B120" s="26" t="s">
        <v>18</v>
      </c>
      <c r="C120" s="26" t="s">
        <v>12</v>
      </c>
      <c r="D120" s="26" t="s">
        <v>4</v>
      </c>
      <c r="E120" s="26" t="s">
        <v>165</v>
      </c>
      <c r="F120" s="34" t="s">
        <v>38</v>
      </c>
      <c r="G120" s="32">
        <v>28800000</v>
      </c>
    </row>
    <row r="121" spans="1:7" ht="55.5">
      <c r="A121" s="33" t="s">
        <v>178</v>
      </c>
      <c r="B121" s="26" t="s">
        <v>18</v>
      </c>
      <c r="C121" s="26" t="s">
        <v>12</v>
      </c>
      <c r="D121" s="26" t="s">
        <v>4</v>
      </c>
      <c r="E121" s="26" t="s">
        <v>177</v>
      </c>
      <c r="F121" s="34"/>
      <c r="G121" s="32">
        <f>G122</f>
        <v>2000000</v>
      </c>
    </row>
    <row r="122" spans="1:7" ht="55.5">
      <c r="A122" s="33" t="s">
        <v>34</v>
      </c>
      <c r="B122" s="26" t="s">
        <v>18</v>
      </c>
      <c r="C122" s="26" t="s">
        <v>12</v>
      </c>
      <c r="D122" s="26" t="s">
        <v>4</v>
      </c>
      <c r="E122" s="26" t="s">
        <v>177</v>
      </c>
      <c r="F122" s="34" t="s">
        <v>38</v>
      </c>
      <c r="G122" s="32">
        <v>2000000</v>
      </c>
    </row>
    <row r="123" spans="1:7" ht="66.75" customHeight="1">
      <c r="A123" s="33" t="s">
        <v>105</v>
      </c>
      <c r="B123" s="26" t="s">
        <v>19</v>
      </c>
      <c r="C123" s="26" t="s">
        <v>9</v>
      </c>
      <c r="D123" s="26" t="s">
        <v>28</v>
      </c>
      <c r="E123" s="26" t="s">
        <v>29</v>
      </c>
      <c r="F123" s="34"/>
      <c r="G123" s="32">
        <f>G124</f>
        <v>750000</v>
      </c>
    </row>
    <row r="124" spans="1:7" ht="127.5" customHeight="1">
      <c r="A124" s="33" t="s">
        <v>143</v>
      </c>
      <c r="B124" s="26" t="s">
        <v>19</v>
      </c>
      <c r="C124" s="26" t="s">
        <v>10</v>
      </c>
      <c r="D124" s="26" t="s">
        <v>28</v>
      </c>
      <c r="E124" s="26" t="s">
        <v>29</v>
      </c>
      <c r="F124" s="34"/>
      <c r="G124" s="32">
        <f>G125</f>
        <v>750000</v>
      </c>
    </row>
    <row r="125" spans="1:7" ht="138" customHeight="1">
      <c r="A125" s="33" t="s">
        <v>144</v>
      </c>
      <c r="B125" s="26" t="s">
        <v>19</v>
      </c>
      <c r="C125" s="26" t="s">
        <v>10</v>
      </c>
      <c r="D125" s="26" t="s">
        <v>4</v>
      </c>
      <c r="E125" s="26" t="s">
        <v>29</v>
      </c>
      <c r="F125" s="34"/>
      <c r="G125" s="32">
        <f>G126</f>
        <v>750000</v>
      </c>
    </row>
    <row r="126" spans="1:7" ht="36.75">
      <c r="A126" s="33" t="s">
        <v>88</v>
      </c>
      <c r="B126" s="26" t="s">
        <v>19</v>
      </c>
      <c r="C126" s="26" t="s">
        <v>10</v>
      </c>
      <c r="D126" s="26" t="s">
        <v>4</v>
      </c>
      <c r="E126" s="26" t="s">
        <v>89</v>
      </c>
      <c r="F126" s="34"/>
      <c r="G126" s="32">
        <f>G127+G128</f>
        <v>750000</v>
      </c>
    </row>
    <row r="127" spans="1:7" ht="144" customHeight="1">
      <c r="A127" s="33" t="s">
        <v>33</v>
      </c>
      <c r="B127" s="26" t="s">
        <v>19</v>
      </c>
      <c r="C127" s="26" t="s">
        <v>10</v>
      </c>
      <c r="D127" s="26" t="s">
        <v>4</v>
      </c>
      <c r="E127" s="26" t="s">
        <v>89</v>
      </c>
      <c r="F127" s="34" t="s">
        <v>37</v>
      </c>
      <c r="G127" s="32">
        <v>373247</v>
      </c>
    </row>
    <row r="128" spans="1:7" ht="67.5" customHeight="1">
      <c r="A128" s="33" t="s">
        <v>34</v>
      </c>
      <c r="B128" s="26" t="s">
        <v>19</v>
      </c>
      <c r="C128" s="26" t="s">
        <v>10</v>
      </c>
      <c r="D128" s="26" t="s">
        <v>4</v>
      </c>
      <c r="E128" s="26" t="s">
        <v>89</v>
      </c>
      <c r="F128" s="34" t="s">
        <v>38</v>
      </c>
      <c r="G128" s="32">
        <v>376753</v>
      </c>
    </row>
    <row r="129" spans="1:7" ht="42" customHeight="1">
      <c r="A129" s="33" t="s">
        <v>104</v>
      </c>
      <c r="B129" s="26" t="s">
        <v>20</v>
      </c>
      <c r="C129" s="26" t="s">
        <v>9</v>
      </c>
      <c r="D129" s="26" t="s">
        <v>28</v>
      </c>
      <c r="E129" s="26" t="s">
        <v>29</v>
      </c>
      <c r="F129" s="34"/>
      <c r="G129" s="32">
        <f>G130</f>
        <v>920000</v>
      </c>
    </row>
    <row r="130" spans="1:7" ht="74.25">
      <c r="A130" s="33" t="s">
        <v>145</v>
      </c>
      <c r="B130" s="26" t="s">
        <v>20</v>
      </c>
      <c r="C130" s="26" t="s">
        <v>10</v>
      </c>
      <c r="D130" s="26" t="s">
        <v>28</v>
      </c>
      <c r="E130" s="26" t="s">
        <v>29</v>
      </c>
      <c r="F130" s="34"/>
      <c r="G130" s="32">
        <f>G131</f>
        <v>920000</v>
      </c>
    </row>
    <row r="131" spans="1:7" ht="55.5">
      <c r="A131" s="33" t="s">
        <v>146</v>
      </c>
      <c r="B131" s="26" t="s">
        <v>20</v>
      </c>
      <c r="C131" s="26" t="s">
        <v>10</v>
      </c>
      <c r="D131" s="26" t="s">
        <v>4</v>
      </c>
      <c r="E131" s="26" t="s">
        <v>29</v>
      </c>
      <c r="F131" s="34"/>
      <c r="G131" s="32">
        <f>G132</f>
        <v>920000</v>
      </c>
    </row>
    <row r="132" spans="1:7" ht="57" customHeight="1">
      <c r="A132" s="30" t="s">
        <v>117</v>
      </c>
      <c r="B132" s="26" t="s">
        <v>20</v>
      </c>
      <c r="C132" s="26" t="s">
        <v>10</v>
      </c>
      <c r="D132" s="26" t="s">
        <v>4</v>
      </c>
      <c r="E132" s="26" t="s">
        <v>90</v>
      </c>
      <c r="F132" s="34"/>
      <c r="G132" s="32">
        <f>G134+G133</f>
        <v>920000</v>
      </c>
    </row>
    <row r="133" spans="1:7" ht="141" customHeight="1">
      <c r="A133" s="33" t="s">
        <v>33</v>
      </c>
      <c r="B133" s="26" t="s">
        <v>20</v>
      </c>
      <c r="C133" s="26" t="s">
        <v>10</v>
      </c>
      <c r="D133" s="26" t="s">
        <v>4</v>
      </c>
      <c r="E133" s="26" t="s">
        <v>90</v>
      </c>
      <c r="F133" s="34" t="s">
        <v>37</v>
      </c>
      <c r="G133" s="32">
        <v>604247</v>
      </c>
    </row>
    <row r="134" spans="1:7" ht="55.5">
      <c r="A134" s="33" t="s">
        <v>34</v>
      </c>
      <c r="B134" s="26" t="s">
        <v>20</v>
      </c>
      <c r="C134" s="26" t="s">
        <v>10</v>
      </c>
      <c r="D134" s="26" t="s">
        <v>4</v>
      </c>
      <c r="E134" s="26" t="s">
        <v>90</v>
      </c>
      <c r="F134" s="34" t="s">
        <v>38</v>
      </c>
      <c r="G134" s="32">
        <v>315753</v>
      </c>
    </row>
    <row r="135" spans="1:7" ht="100.5" customHeight="1">
      <c r="A135" s="38" t="s">
        <v>129</v>
      </c>
      <c r="B135" s="26" t="s">
        <v>132</v>
      </c>
      <c r="C135" s="26" t="s">
        <v>9</v>
      </c>
      <c r="D135" s="26" t="s">
        <v>9</v>
      </c>
      <c r="E135" s="26" t="s">
        <v>29</v>
      </c>
      <c r="F135" s="34"/>
      <c r="G135" s="32">
        <f>G138</f>
        <v>200000</v>
      </c>
    </row>
    <row r="136" spans="1:7" ht="26.25" customHeight="1">
      <c r="A136" s="38" t="s">
        <v>130</v>
      </c>
      <c r="B136" s="26" t="s">
        <v>132</v>
      </c>
      <c r="C136" s="26" t="s">
        <v>10</v>
      </c>
      <c r="D136" s="26" t="s">
        <v>28</v>
      </c>
      <c r="E136" s="26" t="s">
        <v>29</v>
      </c>
      <c r="F136" s="34"/>
      <c r="G136" s="32">
        <f>G138</f>
        <v>200000</v>
      </c>
    </row>
    <row r="137" spans="1:7" ht="126" customHeight="1">
      <c r="A137" s="38" t="s">
        <v>131</v>
      </c>
      <c r="B137" s="26" t="s">
        <v>132</v>
      </c>
      <c r="C137" s="26" t="s">
        <v>10</v>
      </c>
      <c r="D137" s="26" t="s">
        <v>4</v>
      </c>
      <c r="E137" s="26" t="s">
        <v>133</v>
      </c>
      <c r="F137" s="34"/>
      <c r="G137" s="32">
        <f>G138</f>
        <v>200000</v>
      </c>
    </row>
    <row r="138" spans="1:7" ht="55.5">
      <c r="A138" s="31" t="s">
        <v>34</v>
      </c>
      <c r="B138" s="46" t="s">
        <v>132</v>
      </c>
      <c r="C138" s="46" t="s">
        <v>10</v>
      </c>
      <c r="D138" s="46" t="s">
        <v>4</v>
      </c>
      <c r="E138" s="46" t="s">
        <v>133</v>
      </c>
      <c r="F138" s="23" t="s">
        <v>38</v>
      </c>
      <c r="G138" s="47">
        <v>200000</v>
      </c>
    </row>
    <row r="139" spans="1:7" s="1" customFormat="1" ht="89.25" customHeight="1">
      <c r="A139" s="48" t="s">
        <v>134</v>
      </c>
      <c r="B139" s="49">
        <v>14</v>
      </c>
      <c r="C139" s="49">
        <v>0</v>
      </c>
      <c r="D139" s="50" t="s">
        <v>28</v>
      </c>
      <c r="E139" s="26" t="s">
        <v>29</v>
      </c>
      <c r="F139" s="51"/>
      <c r="G139" s="52">
        <f>G140</f>
        <v>5750</v>
      </c>
    </row>
    <row r="140" spans="1:7" ht="54" customHeight="1">
      <c r="A140" s="48" t="s">
        <v>135</v>
      </c>
      <c r="B140" s="49">
        <v>14</v>
      </c>
      <c r="C140" s="49">
        <v>1</v>
      </c>
      <c r="D140" s="50" t="s">
        <v>7</v>
      </c>
      <c r="E140" s="26" t="s">
        <v>29</v>
      </c>
      <c r="F140" s="51"/>
      <c r="G140" s="52">
        <f>G143</f>
        <v>5750</v>
      </c>
    </row>
    <row r="141" spans="1:7" ht="36.75">
      <c r="A141" s="48" t="s">
        <v>136</v>
      </c>
      <c r="B141" s="49">
        <v>14</v>
      </c>
      <c r="C141" s="49">
        <v>1</v>
      </c>
      <c r="D141" s="50" t="s">
        <v>7</v>
      </c>
      <c r="E141" s="50" t="s">
        <v>138</v>
      </c>
      <c r="F141" s="51"/>
      <c r="G141" s="52">
        <f>G143</f>
        <v>5750</v>
      </c>
    </row>
    <row r="142" spans="1:7" ht="36.75">
      <c r="A142" s="48" t="s">
        <v>137</v>
      </c>
      <c r="B142" s="49">
        <v>14</v>
      </c>
      <c r="C142" s="49">
        <v>1</v>
      </c>
      <c r="D142" s="50" t="s">
        <v>7</v>
      </c>
      <c r="E142" s="50" t="s">
        <v>138</v>
      </c>
      <c r="F142" s="51"/>
      <c r="G142" s="52">
        <f>G143</f>
        <v>5750</v>
      </c>
    </row>
    <row r="143" spans="1:7" ht="55.5">
      <c r="A143" s="48" t="s">
        <v>34</v>
      </c>
      <c r="B143" s="49">
        <v>14</v>
      </c>
      <c r="C143" s="49">
        <v>1</v>
      </c>
      <c r="D143" s="50" t="s">
        <v>7</v>
      </c>
      <c r="E143" s="50" t="s">
        <v>138</v>
      </c>
      <c r="F143" s="51">
        <v>200</v>
      </c>
      <c r="G143" s="52">
        <v>5750</v>
      </c>
    </row>
    <row r="144" spans="1:7" s="1" customFormat="1" ht="74.25">
      <c r="A144" s="53" t="s">
        <v>139</v>
      </c>
      <c r="B144" s="54">
        <v>21</v>
      </c>
      <c r="C144" s="54">
        <v>0</v>
      </c>
      <c r="D144" s="55" t="s">
        <v>28</v>
      </c>
      <c r="E144" s="55" t="s">
        <v>29</v>
      </c>
      <c r="F144" s="51"/>
      <c r="G144" s="56">
        <f>G145</f>
        <v>1234400</v>
      </c>
    </row>
    <row r="145" spans="1:7" ht="36.75">
      <c r="A145" s="48" t="s">
        <v>135</v>
      </c>
      <c r="B145" s="54">
        <v>21</v>
      </c>
      <c r="C145" s="54">
        <v>1</v>
      </c>
      <c r="D145" s="57" t="s">
        <v>28</v>
      </c>
      <c r="E145" s="26" t="s">
        <v>29</v>
      </c>
      <c r="F145" s="51"/>
      <c r="G145" s="56">
        <f>G146</f>
        <v>1234400</v>
      </c>
    </row>
    <row r="146" spans="1:7" ht="213.75" customHeight="1">
      <c r="A146" s="53" t="s">
        <v>141</v>
      </c>
      <c r="B146" s="54">
        <v>21</v>
      </c>
      <c r="C146" s="54">
        <v>1</v>
      </c>
      <c r="D146" s="57" t="s">
        <v>4</v>
      </c>
      <c r="E146" s="26" t="s">
        <v>29</v>
      </c>
      <c r="F146" s="51"/>
      <c r="G146" s="56">
        <f>G148+G149</f>
        <v>1234400</v>
      </c>
    </row>
    <row r="147" spans="1:7" ht="55.5">
      <c r="A147" s="53" t="s">
        <v>155</v>
      </c>
      <c r="B147" s="54">
        <v>21</v>
      </c>
      <c r="C147" s="54">
        <v>1</v>
      </c>
      <c r="D147" s="57" t="s">
        <v>4</v>
      </c>
      <c r="E147" s="57" t="s">
        <v>140</v>
      </c>
      <c r="F147" s="51"/>
      <c r="G147" s="56">
        <f>G148</f>
        <v>12400</v>
      </c>
    </row>
    <row r="148" spans="1:7" ht="55.5">
      <c r="A148" s="48" t="s">
        <v>34</v>
      </c>
      <c r="B148" s="54">
        <v>21</v>
      </c>
      <c r="C148" s="54">
        <v>1</v>
      </c>
      <c r="D148" s="57" t="s">
        <v>4</v>
      </c>
      <c r="E148" s="57" t="s">
        <v>140</v>
      </c>
      <c r="F148" s="51">
        <v>200</v>
      </c>
      <c r="G148" s="56">
        <f>85800-68900-4500</f>
        <v>12400</v>
      </c>
    </row>
    <row r="149" spans="1:7" ht="55.5">
      <c r="A149" s="53" t="s">
        <v>157</v>
      </c>
      <c r="B149" s="54">
        <v>21</v>
      </c>
      <c r="C149" s="54">
        <v>1</v>
      </c>
      <c r="D149" s="57" t="s">
        <v>4</v>
      </c>
      <c r="E149" s="57" t="s">
        <v>156</v>
      </c>
      <c r="F149" s="51"/>
      <c r="G149" s="56">
        <f>G150</f>
        <v>1222000</v>
      </c>
    </row>
    <row r="150" spans="1:7" ht="55.5">
      <c r="A150" s="48" t="s">
        <v>34</v>
      </c>
      <c r="B150" s="54">
        <v>21</v>
      </c>
      <c r="C150" s="54">
        <v>1</v>
      </c>
      <c r="D150" s="57" t="s">
        <v>4</v>
      </c>
      <c r="E150" s="57" t="s">
        <v>156</v>
      </c>
      <c r="F150" s="51">
        <v>200</v>
      </c>
      <c r="G150" s="56">
        <f>1217500+4500</f>
        <v>1222000</v>
      </c>
    </row>
    <row r="151" spans="1:7" ht="36.75">
      <c r="A151" s="58" t="s">
        <v>91</v>
      </c>
      <c r="B151" s="55" t="s">
        <v>21</v>
      </c>
      <c r="C151" s="55" t="s">
        <v>9</v>
      </c>
      <c r="D151" s="55" t="s">
        <v>28</v>
      </c>
      <c r="E151" s="55" t="s">
        <v>29</v>
      </c>
      <c r="F151" s="34"/>
      <c r="G151" s="59">
        <f>G152+G155</f>
        <v>325000</v>
      </c>
    </row>
    <row r="152" spans="1:7" ht="186.75" customHeight="1">
      <c r="A152" s="33" t="s">
        <v>92</v>
      </c>
      <c r="B152" s="26" t="s">
        <v>21</v>
      </c>
      <c r="C152" s="26" t="s">
        <v>10</v>
      </c>
      <c r="D152" s="26" t="s">
        <v>28</v>
      </c>
      <c r="E152" s="26" t="s">
        <v>29</v>
      </c>
      <c r="F152" s="34"/>
      <c r="G152" s="32">
        <f>G153</f>
        <v>305000</v>
      </c>
    </row>
    <row r="153" spans="1:7" ht="149.25" customHeight="1">
      <c r="A153" s="33" t="s">
        <v>151</v>
      </c>
      <c r="B153" s="26" t="s">
        <v>21</v>
      </c>
      <c r="C153" s="26" t="s">
        <v>10</v>
      </c>
      <c r="D153" s="26" t="s">
        <v>28</v>
      </c>
      <c r="E153" s="26" t="s">
        <v>149</v>
      </c>
      <c r="F153" s="34"/>
      <c r="G153" s="32">
        <f>G154</f>
        <v>305000</v>
      </c>
    </row>
    <row r="154" spans="1:7" ht="18">
      <c r="A154" s="33" t="s">
        <v>93</v>
      </c>
      <c r="B154" s="26" t="s">
        <v>21</v>
      </c>
      <c r="C154" s="26" t="s">
        <v>10</v>
      </c>
      <c r="D154" s="26" t="s">
        <v>28</v>
      </c>
      <c r="E154" s="26" t="s">
        <v>149</v>
      </c>
      <c r="F154" s="34" t="s">
        <v>94</v>
      </c>
      <c r="G154" s="32">
        <v>305000</v>
      </c>
    </row>
    <row r="155" spans="1:7" ht="36.75">
      <c r="A155" s="38" t="s">
        <v>124</v>
      </c>
      <c r="B155" s="26" t="s">
        <v>21</v>
      </c>
      <c r="C155" s="26" t="s">
        <v>11</v>
      </c>
      <c r="D155" s="26" t="s">
        <v>28</v>
      </c>
      <c r="E155" s="26" t="s">
        <v>29</v>
      </c>
      <c r="F155" s="34"/>
      <c r="G155" s="32">
        <f>G156</f>
        <v>20000</v>
      </c>
    </row>
    <row r="156" spans="1:7" ht="36.75">
      <c r="A156" s="38" t="s">
        <v>125</v>
      </c>
      <c r="B156" s="26" t="s">
        <v>21</v>
      </c>
      <c r="C156" s="26" t="s">
        <v>11</v>
      </c>
      <c r="D156" s="26" t="s">
        <v>28</v>
      </c>
      <c r="E156" s="26" t="s">
        <v>127</v>
      </c>
      <c r="F156" s="34"/>
      <c r="G156" s="32">
        <f>G157</f>
        <v>20000</v>
      </c>
    </row>
    <row r="157" spans="1:7" ht="42.75" customHeight="1">
      <c r="A157" s="38" t="s">
        <v>126</v>
      </c>
      <c r="B157" s="26" t="s">
        <v>21</v>
      </c>
      <c r="C157" s="26" t="s">
        <v>11</v>
      </c>
      <c r="D157" s="26" t="s">
        <v>28</v>
      </c>
      <c r="E157" s="26" t="s">
        <v>127</v>
      </c>
      <c r="F157" s="34" t="s">
        <v>128</v>
      </c>
      <c r="G157" s="32">
        <v>20000</v>
      </c>
    </row>
    <row r="158" spans="1:7" ht="30.75" customHeight="1">
      <c r="A158" s="44"/>
      <c r="B158" s="60"/>
      <c r="C158" s="60"/>
      <c r="D158" s="60"/>
      <c r="E158" s="60"/>
      <c r="F158" s="61"/>
      <c r="G158" s="62"/>
    </row>
    <row r="159" spans="1:7" ht="19.5" customHeight="1">
      <c r="A159" s="63" t="s">
        <v>171</v>
      </c>
      <c r="B159" s="63"/>
      <c r="C159" s="63"/>
      <c r="D159" s="63"/>
      <c r="E159" s="64"/>
      <c r="F159" s="65"/>
      <c r="G159" s="66"/>
    </row>
    <row r="160" spans="1:7" ht="18.75" customHeight="1">
      <c r="A160" s="67" t="s">
        <v>172</v>
      </c>
      <c r="B160" s="67"/>
      <c r="C160" s="67"/>
      <c r="D160" s="67"/>
      <c r="E160" s="67"/>
      <c r="F160" s="68"/>
      <c r="G160" s="21"/>
    </row>
    <row r="161" spans="1:7" ht="18">
      <c r="A161" s="78" t="s">
        <v>173</v>
      </c>
      <c r="B161" s="79"/>
      <c r="C161" s="79"/>
      <c r="D161" s="79"/>
      <c r="E161" s="69"/>
      <c r="F161" s="70"/>
      <c r="G161" s="71" t="s">
        <v>174</v>
      </c>
    </row>
    <row r="162" spans="1:7" ht="18">
      <c r="A162" s="72"/>
      <c r="B162" s="16"/>
      <c r="C162" s="16"/>
      <c r="D162" s="16"/>
      <c r="E162" s="73"/>
      <c r="F162" s="74"/>
      <c r="G162" s="75"/>
    </row>
    <row r="163" spans="1:7" ht="18">
      <c r="A163" s="2"/>
      <c r="B163" s="4"/>
      <c r="C163" s="4"/>
      <c r="D163" s="4"/>
      <c r="E163" s="6"/>
      <c r="F163" s="9"/>
      <c r="G163" s="13"/>
    </row>
    <row r="164" spans="1:7" ht="18">
      <c r="A164" s="2"/>
      <c r="B164" s="4"/>
      <c r="C164" s="4"/>
      <c r="D164" s="4"/>
      <c r="E164" s="6"/>
      <c r="F164" s="9"/>
      <c r="G164" s="13"/>
    </row>
    <row r="165" spans="1:7" ht="18">
      <c r="A165" s="2"/>
      <c r="B165" s="4"/>
      <c r="C165" s="4"/>
      <c r="D165" s="4"/>
      <c r="E165" s="6"/>
      <c r="F165" s="9"/>
      <c r="G165" s="13"/>
    </row>
    <row r="166" spans="1:7" ht="18">
      <c r="A166" s="2"/>
      <c r="B166" s="4"/>
      <c r="C166" s="4"/>
      <c r="D166" s="4"/>
      <c r="E166" s="6"/>
      <c r="F166" s="9"/>
      <c r="G166" s="13"/>
    </row>
    <row r="167" spans="1:7" ht="18">
      <c r="A167" s="2"/>
      <c r="B167" s="4"/>
      <c r="C167" s="4"/>
      <c r="D167" s="4"/>
      <c r="E167" s="6"/>
      <c r="F167" s="9"/>
      <c r="G167" s="13"/>
    </row>
  </sheetData>
  <sheetProtection/>
  <mergeCells count="12">
    <mergeCell ref="B1:G1"/>
    <mergeCell ref="B2:G2"/>
    <mergeCell ref="B3:G3"/>
    <mergeCell ref="B4:G4"/>
    <mergeCell ref="C11:G11"/>
    <mergeCell ref="B14:E14"/>
    <mergeCell ref="B7:G7"/>
    <mergeCell ref="B8:G8"/>
    <mergeCell ref="B9:G9"/>
    <mergeCell ref="B10:G10"/>
    <mergeCell ref="A161:D161"/>
    <mergeCell ref="A12:G12"/>
  </mergeCells>
  <printOptions/>
  <pageMargins left="1.1811023622047245" right="0.3937007874015748" top="0.7874015748031497" bottom="0.7874015748031497" header="0" footer="0"/>
  <pageSetup fitToHeight="7" fitToWidth="7" horizontalDpi="600" verticalDpi="600" orientation="portrait" paperSize="9" scale="82" r:id="rId1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Пользователь</cp:lastModifiedBy>
  <cp:lastPrinted>2020-05-22T08:28:54Z</cp:lastPrinted>
  <dcterms:created xsi:type="dcterms:W3CDTF">2008-03-17T05:55:29Z</dcterms:created>
  <dcterms:modified xsi:type="dcterms:W3CDTF">2020-06-04T11:51:19Z</dcterms:modified>
  <cp:category/>
  <cp:version/>
  <cp:contentType/>
  <cp:contentStatus/>
</cp:coreProperties>
</file>